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0860" activeTab="1"/>
  </bookViews>
  <sheets>
    <sheet name="附表1" sheetId="1" r:id="rId1"/>
    <sheet name="Sheet1" sheetId="2" r:id="rId2"/>
  </sheets>
  <definedNames>
    <definedName name="aaaa">'附表1'!$B$1:$P$1</definedName>
    <definedName name="_xlnm.Print_Titles" localSheetId="0">'附表1'!$1:$1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<sst xmlns="http://schemas.openxmlformats.org/spreadsheetml/2006/main" count="1063" uniqueCount="239">
  <si>
    <t>基数标准</t>
  </si>
  <si>
    <t>实验学时</t>
  </si>
  <si>
    <t>课序号</t>
  </si>
  <si>
    <t>工作量(学时)</t>
  </si>
  <si>
    <t>备注</t>
  </si>
  <si>
    <t>学分</t>
  </si>
  <si>
    <t>教师</t>
  </si>
  <si>
    <t>选课人数</t>
  </si>
  <si>
    <t>校区</t>
  </si>
  <si>
    <t>班级</t>
  </si>
  <si>
    <t>课程名称</t>
  </si>
  <si>
    <t>课程属质</t>
  </si>
  <si>
    <t>理论学时</t>
  </si>
  <si>
    <t>课程系数</t>
  </si>
  <si>
    <t>课程号</t>
  </si>
  <si>
    <t>层次</t>
  </si>
  <si>
    <t>分类</t>
  </si>
  <si>
    <r>
      <t>d</t>
    </r>
    <r>
      <rPr>
        <sz val="10"/>
        <rFont val="宋体"/>
        <family val="0"/>
      </rPr>
      <t>d</t>
    </r>
  </si>
  <si>
    <t>01</t>
  </si>
  <si>
    <t>本科</t>
  </si>
  <si>
    <t>耕作学</t>
  </si>
  <si>
    <t>BB006311</t>
  </si>
  <si>
    <t>李增嘉</t>
  </si>
  <si>
    <t>宁堂原</t>
  </si>
  <si>
    <t>邓志英</t>
  </si>
  <si>
    <t>吴承来</t>
  </si>
  <si>
    <t>陈燕红</t>
  </si>
  <si>
    <t>张春庆</t>
  </si>
  <si>
    <t>祝丽香</t>
  </si>
  <si>
    <t>房信胜</t>
  </si>
  <si>
    <t>沈法福</t>
  </si>
  <si>
    <t>封德顺</t>
  </si>
  <si>
    <t>李平华</t>
  </si>
  <si>
    <t>李兴锋</t>
  </si>
  <si>
    <t>刘风珍</t>
  </si>
  <si>
    <t>吴佳洁</t>
  </si>
  <si>
    <t>张卫东</t>
  </si>
  <si>
    <t>王宏伟</t>
  </si>
  <si>
    <t>刘树兵</t>
  </si>
  <si>
    <t>周红英</t>
  </si>
  <si>
    <t>教师</t>
  </si>
  <si>
    <t>马信</t>
  </si>
  <si>
    <t>李宁</t>
  </si>
  <si>
    <t>李岩</t>
  </si>
  <si>
    <t>杨波</t>
  </si>
  <si>
    <t>韩坤</t>
  </si>
  <si>
    <t>总计</t>
  </si>
  <si>
    <t>求和项:工作量(学时)</t>
  </si>
  <si>
    <t>汇总</t>
  </si>
  <si>
    <t>作物生产学实验1</t>
  </si>
  <si>
    <t>作物栽培学1</t>
  </si>
  <si>
    <t>农业标准化与质量认证</t>
  </si>
  <si>
    <t>农业生物技术实验</t>
  </si>
  <si>
    <t>植物生产学A1</t>
  </si>
  <si>
    <t>植物育种学实验B2</t>
  </si>
  <si>
    <t>植物生产学实验A1</t>
  </si>
  <si>
    <t>植物育种学A2</t>
  </si>
  <si>
    <t>植物育种学(各论)</t>
  </si>
  <si>
    <t>植物生产学实验B2</t>
  </si>
  <si>
    <t>植物育种学实验A2</t>
  </si>
  <si>
    <t>植物生产学B2</t>
  </si>
  <si>
    <t>作物育种学1</t>
  </si>
  <si>
    <t>作物育种学实验1</t>
  </si>
  <si>
    <t>种子生产学</t>
  </si>
  <si>
    <t>种子加工与贮藏</t>
  </si>
  <si>
    <t>种子检验学</t>
  </si>
  <si>
    <t>种子学实验技术</t>
  </si>
  <si>
    <t>药用植物栽培学2</t>
  </si>
  <si>
    <t>药用植物栽培学实验2</t>
  </si>
  <si>
    <t>药用植物育种学实验</t>
  </si>
  <si>
    <t>中药药剂学实验</t>
  </si>
  <si>
    <t>药用植物育种学</t>
  </si>
  <si>
    <t>中药药剂学</t>
  </si>
  <si>
    <t>中药资源与开发专业英语与拉丁文</t>
  </si>
  <si>
    <t>农业推广学</t>
  </si>
  <si>
    <t>有机农业原理与技术</t>
  </si>
  <si>
    <t>植物生产学</t>
  </si>
  <si>
    <t>中药安全管理与认证</t>
  </si>
  <si>
    <t>药事管理学</t>
  </si>
  <si>
    <t>农学概论</t>
  </si>
  <si>
    <t>遗传学A</t>
  </si>
  <si>
    <t>遗传学实验A</t>
  </si>
  <si>
    <t>农业生态学</t>
  </si>
  <si>
    <t>遗传学B</t>
  </si>
  <si>
    <t>遗传学实验B</t>
  </si>
  <si>
    <t>中医药基础理论</t>
  </si>
  <si>
    <t>药用植物生态学</t>
  </si>
  <si>
    <t>中药色谱学与波谱学</t>
  </si>
  <si>
    <t>作物种子学</t>
  </si>
  <si>
    <t>中医药基础理论与保健应用</t>
  </si>
  <si>
    <t>中医药美容学</t>
  </si>
  <si>
    <t>宏观农业与可持续发展</t>
  </si>
  <si>
    <t>BB006304</t>
  </si>
  <si>
    <t>02</t>
  </si>
  <si>
    <t>03</t>
  </si>
  <si>
    <t>04</t>
  </si>
  <si>
    <t>BB006312</t>
  </si>
  <si>
    <t>BB006314</t>
  </si>
  <si>
    <t>BB006315</t>
  </si>
  <si>
    <t>BB007303</t>
  </si>
  <si>
    <t>BB007313</t>
  </si>
  <si>
    <t>BB007316</t>
  </si>
  <si>
    <t>BB007319</t>
  </si>
  <si>
    <t>BB007321</t>
  </si>
  <si>
    <t>BB007324</t>
  </si>
  <si>
    <t>BB007326</t>
  </si>
  <si>
    <t>BB007332</t>
  </si>
  <si>
    <t>BB008317</t>
  </si>
  <si>
    <t>BB008319</t>
  </si>
  <si>
    <t>BB008322</t>
  </si>
  <si>
    <t>BB008323</t>
  </si>
  <si>
    <t>BB008324</t>
  </si>
  <si>
    <t>BB008325</t>
  </si>
  <si>
    <t>BB052302</t>
  </si>
  <si>
    <t>BB052309</t>
  </si>
  <si>
    <t>BB052313</t>
  </si>
  <si>
    <t>BB052324</t>
  </si>
  <si>
    <t>BB052325</t>
  </si>
  <si>
    <t>BB052328</t>
  </si>
  <si>
    <t>BB052397</t>
  </si>
  <si>
    <t>BF006301</t>
  </si>
  <si>
    <t>BF006321</t>
  </si>
  <si>
    <t>BF006326</t>
  </si>
  <si>
    <t>BF007301</t>
  </si>
  <si>
    <t>BF052301</t>
  </si>
  <si>
    <t>BF052321</t>
  </si>
  <si>
    <t>BK006002</t>
  </si>
  <si>
    <t>BK006003</t>
  </si>
  <si>
    <t>BK006004</t>
  </si>
  <si>
    <t>05</t>
  </si>
  <si>
    <t>06</t>
  </si>
  <si>
    <t>07</t>
  </si>
  <si>
    <t>08</t>
  </si>
  <si>
    <t>09</t>
  </si>
  <si>
    <t>BK006006</t>
  </si>
  <si>
    <t>BK006007</t>
  </si>
  <si>
    <t>BK006008</t>
  </si>
  <si>
    <t>BK006009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</si>
  <si>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</si>
  <si>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</si>
  <si>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</si>
  <si>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</si>
  <si>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</si>
  <si>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</si>
  <si>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</si>
  <si>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</si>
  <si>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</si>
  <si>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</si>
  <si>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</si>
  <si>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</si>
  <si>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</si>
  <si>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</si>
  <si>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</si>
  <si>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</si>
  <si>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</si>
  <si>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</si>
  <si>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</si>
  <si>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</si>
  <si>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</si>
  <si>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</si>
  <si>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</si>
  <si>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</si>
  <si>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</si>
  <si>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</si>
  <si>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</si>
  <si>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</si>
  <si>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BK052019</t>
  </si>
  <si>
    <t>XF052005</t>
  </si>
  <si>
    <t>XF052007</t>
  </si>
  <si>
    <t>XK007001</t>
  </si>
  <si>
    <t>XK008002</t>
  </si>
  <si>
    <t>XK052001</t>
  </si>
  <si>
    <t>XK052002</t>
  </si>
  <si>
    <t>XS006001</t>
  </si>
  <si>
    <t>柳洪鹃</t>
  </si>
  <si>
    <t>贺明荣</t>
  </si>
  <si>
    <t>孙学振</t>
  </si>
  <si>
    <t>李宪彬</t>
  </si>
  <si>
    <t>宋宪亮</t>
  </si>
  <si>
    <t>毛丽丽</t>
  </si>
  <si>
    <t>代兴龙</t>
  </si>
  <si>
    <t>曾范昌</t>
  </si>
  <si>
    <t>张永中</t>
  </si>
  <si>
    <t>鲍印广</t>
  </si>
  <si>
    <t>宋振巧</t>
  </si>
  <si>
    <t>张吉旺</t>
  </si>
  <si>
    <t>史春余</t>
  </si>
  <si>
    <t>李向东</t>
  </si>
  <si>
    <t>王建华</t>
  </si>
  <si>
    <t>张永丽</t>
  </si>
  <si>
    <t>孔令让</t>
  </si>
  <si>
    <t>理论</t>
  </si>
  <si>
    <t>实验</t>
  </si>
  <si>
    <r>
      <t>双语工作量*</t>
    </r>
    <r>
      <rPr>
        <sz val="10"/>
        <rFont val="宋体"/>
        <family val="0"/>
      </rPr>
      <t>2</t>
    </r>
  </si>
  <si>
    <t>曾范昌</t>
  </si>
  <si>
    <t>史春余</t>
  </si>
  <si>
    <t>张吉旺</t>
  </si>
  <si>
    <t>陈谦</t>
  </si>
  <si>
    <t>赵久海</t>
  </si>
  <si>
    <t>胥倩</t>
  </si>
  <si>
    <t>陈建省</t>
  </si>
  <si>
    <t>李增嘉</t>
  </si>
  <si>
    <t>李宁</t>
  </si>
  <si>
    <t>沈法富</t>
  </si>
  <si>
    <t>储昭辉</t>
  </si>
  <si>
    <t>马信</t>
  </si>
  <si>
    <t>刘保申</t>
  </si>
  <si>
    <t>鲍印广</t>
  </si>
  <si>
    <t>张昆</t>
  </si>
  <si>
    <t>李勇</t>
  </si>
  <si>
    <t>石玉</t>
  </si>
  <si>
    <t>刘鹏</t>
  </si>
  <si>
    <t>郭营</t>
  </si>
  <si>
    <t>李耕</t>
  </si>
  <si>
    <t>王振林</t>
  </si>
  <si>
    <t>孙学振</t>
  </si>
  <si>
    <t>张昆</t>
  </si>
  <si>
    <t>农学概论（实验部分）</t>
  </si>
  <si>
    <t>张永丽</t>
  </si>
  <si>
    <t>王建华</t>
  </si>
  <si>
    <t>吴承来</t>
  </si>
  <si>
    <t>陈燕红</t>
  </si>
  <si>
    <t>宋宪亮</t>
  </si>
  <si>
    <t>张永中</t>
  </si>
  <si>
    <t>郭营</t>
  </si>
  <si>
    <t>李宪彬</t>
  </si>
  <si>
    <t>王东</t>
  </si>
  <si>
    <t>李向东</t>
  </si>
  <si>
    <t>杨建平</t>
  </si>
  <si>
    <t>陈建省</t>
  </si>
  <si>
    <t>陈谦</t>
  </si>
  <si>
    <t>储昭辉</t>
  </si>
  <si>
    <t>刘保申</t>
  </si>
  <si>
    <t>沈法富</t>
  </si>
  <si>
    <t>王东</t>
  </si>
  <si>
    <t>王振林</t>
  </si>
  <si>
    <t>胥倩</t>
  </si>
  <si>
    <t>杨建平</t>
  </si>
  <si>
    <t>赵久海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</si>
</sst>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);[Red]\(0.0\)"/>
    <numFmt numFmtId="185" formatCode="0.00_);[Red]\(0.00\)"/>
    <numFmt numFmtId="186" formatCode="0.000_);[Red]\(0.000\)"/>
    <numFmt numFmtId="187" formatCode="0.00_ 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3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7" fillId="3" borderId="0" applyNumberFormat="0" applyBorder="0" applyAlignment="0" applyProtection="0"/>
    <xf numFmtId="0" fontId="26" fillId="4" borderId="0" applyNumberFormat="0" applyBorder="0" applyAlignment="0" applyProtection="0"/>
    <xf numFmtId="0" fontId="7" fillId="5" borderId="0" applyNumberFormat="0" applyBorder="0" applyAlignment="0" applyProtection="0"/>
    <xf numFmtId="0" fontId="26" fillId="6" borderId="0" applyNumberFormat="0" applyBorder="0" applyAlignment="0" applyProtection="0"/>
    <xf numFmtId="0" fontId="7" fillId="7" borderId="0" applyNumberFormat="0" applyBorder="0" applyAlignment="0" applyProtection="0"/>
    <xf numFmtId="0" fontId="26" fillId="8" borderId="0" applyNumberFormat="0" applyBorder="0" applyAlignment="0" applyProtection="0"/>
    <xf numFmtId="0" fontId="7" fillId="9" borderId="0" applyNumberFormat="0" applyBorder="0" applyAlignment="0" applyProtection="0"/>
    <xf numFmtId="0" fontId="26" fillId="10" borderId="0" applyNumberFormat="0" applyBorder="0" applyAlignment="0" applyProtection="0"/>
    <xf numFmtId="0" fontId="7" fillId="11" borderId="0" applyNumberFormat="0" applyBorder="0" applyAlignment="0" applyProtection="0"/>
    <xf numFmtId="0" fontId="26" fillId="12" borderId="0" applyNumberFormat="0" applyBorder="0" applyAlignment="0" applyProtection="0"/>
    <xf numFmtId="0" fontId="7" fillId="13" borderId="0" applyNumberFormat="0" applyBorder="0" applyAlignment="0" applyProtection="0"/>
    <xf numFmtId="0" fontId="26" fillId="14" borderId="0" applyNumberFormat="0" applyBorder="0" applyAlignment="0" applyProtection="0"/>
    <xf numFmtId="0" fontId="7" fillId="15" borderId="0" applyNumberFormat="0" applyBorder="0" applyAlignment="0" applyProtection="0"/>
    <xf numFmtId="0" fontId="26" fillId="16" borderId="0" applyNumberFormat="0" applyBorder="0" applyAlignment="0" applyProtection="0"/>
    <xf numFmtId="0" fontId="7" fillId="17" borderId="0" applyNumberFormat="0" applyBorder="0" applyAlignment="0" applyProtection="0"/>
    <xf numFmtId="0" fontId="26" fillId="18" borderId="0" applyNumberFormat="0" applyBorder="0" applyAlignment="0" applyProtection="0"/>
    <xf numFmtId="0" fontId="7" fillId="19" borderId="0" applyNumberFormat="0" applyBorder="0" applyAlignment="0" applyProtection="0"/>
    <xf numFmtId="0" fontId="26" fillId="20" borderId="0" applyNumberFormat="0" applyBorder="0" applyAlignment="0" applyProtection="0"/>
    <xf numFmtId="0" fontId="7" fillId="9" borderId="0" applyNumberFormat="0" applyBorder="0" applyAlignment="0" applyProtection="0"/>
    <xf numFmtId="0" fontId="26" fillId="21" borderId="0" applyNumberFormat="0" applyBorder="0" applyAlignment="0" applyProtection="0"/>
    <xf numFmtId="0" fontId="7" fillId="15" borderId="0" applyNumberFormat="0" applyBorder="0" applyAlignment="0" applyProtection="0"/>
    <xf numFmtId="0" fontId="26" fillId="22" borderId="0" applyNumberFormat="0" applyBorder="0" applyAlignment="0" applyProtection="0"/>
    <xf numFmtId="0" fontId="7" fillId="23" borderId="0" applyNumberFormat="0" applyBorder="0" applyAlignment="0" applyProtection="0"/>
    <xf numFmtId="0" fontId="27" fillId="24" borderId="0" applyNumberFormat="0" applyBorder="0" applyAlignment="0" applyProtection="0"/>
    <xf numFmtId="0" fontId="8" fillId="25" borderId="0" applyNumberFormat="0" applyBorder="0" applyAlignment="0" applyProtection="0"/>
    <xf numFmtId="0" fontId="27" fillId="26" borderId="0" applyNumberFormat="0" applyBorder="0" applyAlignment="0" applyProtection="0"/>
    <xf numFmtId="0" fontId="8" fillId="17" borderId="0" applyNumberFormat="0" applyBorder="0" applyAlignment="0" applyProtection="0"/>
    <xf numFmtId="0" fontId="27" fillId="27" borderId="0" applyNumberFormat="0" applyBorder="0" applyAlignment="0" applyProtection="0"/>
    <xf numFmtId="0" fontId="8" fillId="19" borderId="0" applyNumberFormat="0" applyBorder="0" applyAlignment="0" applyProtection="0"/>
    <xf numFmtId="0" fontId="27" fillId="28" borderId="0" applyNumberFormat="0" applyBorder="0" applyAlignment="0" applyProtection="0"/>
    <xf numFmtId="0" fontId="8" fillId="29" borderId="0" applyNumberFormat="0" applyBorder="0" applyAlignment="0" applyProtection="0"/>
    <xf numFmtId="0" fontId="27" fillId="30" borderId="0" applyNumberFormat="0" applyBorder="0" applyAlignment="0" applyProtection="0"/>
    <xf numFmtId="0" fontId="8" fillId="31" borderId="0" applyNumberFormat="0" applyBorder="0" applyAlignment="0" applyProtection="0"/>
    <xf numFmtId="0" fontId="27" fillId="32" borderId="0" applyNumberFormat="0" applyBorder="0" applyAlignment="0" applyProtection="0"/>
    <xf numFmtId="0" fontId="8" fillId="33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10" fillId="0" borderId="2" applyNumberFormat="0" applyFill="0" applyAlignment="0" applyProtection="0"/>
    <xf numFmtId="0" fontId="30" fillId="0" borderId="3" applyNumberFormat="0" applyFill="0" applyAlignment="0" applyProtection="0"/>
    <xf numFmtId="0" fontId="11" fillId="0" borderId="4" applyNumberFormat="0" applyFill="0" applyAlignment="0" applyProtection="0"/>
    <xf numFmtId="0" fontId="31" fillId="0" borderId="5" applyNumberFormat="0" applyFill="0" applyAlignment="0" applyProtection="0"/>
    <xf numFmtId="0" fontId="12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34" borderId="0" applyNumberFormat="0" applyBorder="0" applyAlignment="0" applyProtection="0"/>
    <xf numFmtId="0" fontId="13" fillId="5" borderId="0" applyNumberFormat="0" applyBorder="0" applyAlignment="0" applyProtection="0"/>
    <xf numFmtId="0" fontId="24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 vertical="center"/>
      <protection/>
    </xf>
    <xf numFmtId="0" fontId="4" fillId="0" borderId="0" applyNumberFormat="0" applyFill="0" applyBorder="0" applyAlignment="0" applyProtection="0"/>
    <xf numFmtId="0" fontId="33" fillId="35" borderId="0" applyNumberFormat="0" applyBorder="0" applyAlignment="0" applyProtection="0"/>
    <xf numFmtId="0" fontId="14" fillId="7" borderId="0" applyNumberFormat="0" applyBorder="0" applyAlignment="0" applyProtection="0"/>
    <xf numFmtId="0" fontId="34" fillId="0" borderId="7" applyNumberFormat="0" applyFill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6" borderId="9" applyNumberFormat="0" applyAlignment="0" applyProtection="0"/>
    <xf numFmtId="0" fontId="16" fillId="37" borderId="10" applyNumberFormat="0" applyAlignment="0" applyProtection="0"/>
    <xf numFmtId="0" fontId="36" fillId="38" borderId="11" applyNumberFormat="0" applyAlignment="0" applyProtection="0"/>
    <xf numFmtId="0" fontId="17" fillId="39" borderId="12" applyNumberFormat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20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0" borderId="0" applyNumberFormat="0" applyBorder="0" applyAlignment="0" applyProtection="0"/>
    <xf numFmtId="0" fontId="8" fillId="41" borderId="0" applyNumberFormat="0" applyBorder="0" applyAlignment="0" applyProtection="0"/>
    <xf numFmtId="0" fontId="27" fillId="42" borderId="0" applyNumberFormat="0" applyBorder="0" applyAlignment="0" applyProtection="0"/>
    <xf numFmtId="0" fontId="8" fillId="43" borderId="0" applyNumberFormat="0" applyBorder="0" applyAlignment="0" applyProtection="0"/>
    <xf numFmtId="0" fontId="27" fillId="44" borderId="0" applyNumberFormat="0" applyBorder="0" applyAlignment="0" applyProtection="0"/>
    <xf numFmtId="0" fontId="8" fillId="45" borderId="0" applyNumberFormat="0" applyBorder="0" applyAlignment="0" applyProtection="0"/>
    <xf numFmtId="0" fontId="27" fillId="46" borderId="0" applyNumberFormat="0" applyBorder="0" applyAlignment="0" applyProtection="0"/>
    <xf numFmtId="0" fontId="8" fillId="29" borderId="0" applyNumberFormat="0" applyBorder="0" applyAlignment="0" applyProtection="0"/>
    <xf numFmtId="0" fontId="27" fillId="47" borderId="0" applyNumberFormat="0" applyBorder="0" applyAlignment="0" applyProtection="0"/>
    <xf numFmtId="0" fontId="8" fillId="31" borderId="0" applyNumberFormat="0" applyBorder="0" applyAlignment="0" applyProtection="0"/>
    <xf numFmtId="0" fontId="27" fillId="48" borderId="0" applyNumberFormat="0" applyBorder="0" applyAlignment="0" applyProtection="0"/>
    <xf numFmtId="0" fontId="8" fillId="49" borderId="0" applyNumberFormat="0" applyBorder="0" applyAlignment="0" applyProtection="0"/>
    <xf numFmtId="0" fontId="40" fillId="50" borderId="0" applyNumberFormat="0" applyBorder="0" applyAlignment="0" applyProtection="0"/>
    <xf numFmtId="0" fontId="21" fillId="51" borderId="0" applyNumberFormat="0" applyBorder="0" applyAlignment="0" applyProtection="0"/>
    <xf numFmtId="0" fontId="41" fillId="36" borderId="15" applyNumberFormat="0" applyAlignment="0" applyProtection="0"/>
    <xf numFmtId="0" fontId="22" fillId="37" borderId="16" applyNumberFormat="0" applyAlignment="0" applyProtection="0"/>
    <xf numFmtId="0" fontId="42" fillId="52" borderId="9" applyNumberFormat="0" applyAlignment="0" applyProtection="0"/>
    <xf numFmtId="0" fontId="23" fillId="13" borderId="10" applyNumberFormat="0" applyAlignment="0" applyProtection="0"/>
    <xf numFmtId="0" fontId="5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24" fillId="54" borderId="18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wrapText="1"/>
    </xf>
    <xf numFmtId="0" fontId="0" fillId="0" borderId="19" xfId="0" applyFont="1" applyFill="1" applyBorder="1" applyAlignment="1">
      <alignment vertical="center"/>
    </xf>
    <xf numFmtId="0" fontId="0" fillId="0" borderId="2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25" fillId="0" borderId="19" xfId="65" applyFill="1" applyBorder="1">
      <alignment/>
      <protection/>
    </xf>
    <xf numFmtId="0" fontId="0" fillId="0" borderId="19" xfId="0" applyFill="1" applyBorder="1" applyAlignment="1">
      <alignment/>
    </xf>
    <xf numFmtId="0" fontId="26" fillId="0" borderId="19" xfId="67" applyFill="1" applyBorder="1">
      <alignment vertical="center"/>
      <protection/>
    </xf>
    <xf numFmtId="0" fontId="0" fillId="0" borderId="19" xfId="0" applyFont="1" applyFill="1" applyBorder="1" applyAlignment="1">
      <alignment/>
    </xf>
    <xf numFmtId="186" fontId="0" fillId="0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5" fillId="55" borderId="19" xfId="65" applyFill="1" applyBorder="1">
      <alignment/>
      <protection/>
    </xf>
    <xf numFmtId="0" fontId="0" fillId="55" borderId="19" xfId="0" applyFont="1" applyFill="1" applyBorder="1" applyAlignment="1">
      <alignment/>
    </xf>
    <xf numFmtId="0" fontId="26" fillId="55" borderId="19" xfId="67" applyFill="1" applyBorder="1">
      <alignment vertical="center"/>
      <protection/>
    </xf>
    <xf numFmtId="0" fontId="0" fillId="55" borderId="19" xfId="0" applyFill="1" applyBorder="1" applyAlignment="1">
      <alignment/>
    </xf>
    <xf numFmtId="0" fontId="0" fillId="55" borderId="19" xfId="0" applyFont="1" applyFill="1" applyBorder="1" applyAlignment="1">
      <alignment/>
    </xf>
    <xf numFmtId="0" fontId="0" fillId="55" borderId="19" xfId="0" applyFont="1" applyFill="1" applyBorder="1" applyAlignment="1">
      <alignment wrapText="1"/>
    </xf>
    <xf numFmtId="186" fontId="0" fillId="55" borderId="19" xfId="0" applyNumberFormat="1" applyFont="1" applyFill="1" applyBorder="1" applyAlignment="1">
      <alignment horizontal="center" vertical="center"/>
    </xf>
    <xf numFmtId="0" fontId="0" fillId="56" borderId="19" xfId="0" applyNumberFormat="1" applyFont="1" applyFill="1" applyBorder="1" applyAlignment="1">
      <alignment horizontal="center" vertical="center" wrapText="1"/>
    </xf>
    <xf numFmtId="0" fontId="25" fillId="56" borderId="19" xfId="65" applyFill="1" applyBorder="1">
      <alignment/>
      <protection/>
    </xf>
    <xf numFmtId="0" fontId="0" fillId="56" borderId="0" xfId="0" applyFill="1" applyAlignment="1">
      <alignment/>
    </xf>
    <xf numFmtId="0" fontId="0" fillId="56" borderId="19" xfId="0" applyFont="1" applyFill="1" applyBorder="1" applyAlignment="1">
      <alignment/>
    </xf>
    <xf numFmtId="0" fontId="26" fillId="0" borderId="19" xfId="67" applyFont="1" applyFill="1" applyBorder="1">
      <alignment vertical="center"/>
      <protection/>
    </xf>
    <xf numFmtId="0" fontId="0" fillId="55" borderId="19" xfId="65" applyFont="1" applyFill="1" applyBorder="1">
      <alignment/>
      <protection/>
    </xf>
    <xf numFmtId="0" fontId="26" fillId="55" borderId="19" xfId="67" applyFont="1" applyFill="1" applyBorder="1">
      <alignment vertical="center"/>
      <protection/>
    </xf>
  </cellXfs>
  <cellStyles count="94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3" xfId="66"/>
    <cellStyle name="常规 4" xfId="67"/>
    <cellStyle name="Hyperlink" xfId="68"/>
    <cellStyle name="好" xfId="69"/>
    <cellStyle name="好 2" xfId="70"/>
    <cellStyle name="汇总" xfId="71"/>
    <cellStyle name="汇总 2" xfId="72"/>
    <cellStyle name="Currency" xfId="73"/>
    <cellStyle name="Currency [0]" xfId="74"/>
    <cellStyle name="计算" xfId="75"/>
    <cellStyle name="计算 2" xfId="76"/>
    <cellStyle name="检查单元格" xfId="77"/>
    <cellStyle name="检查单元格 2" xfId="78"/>
    <cellStyle name="解释性文本" xfId="79"/>
    <cellStyle name="解释性文本 2" xfId="80"/>
    <cellStyle name="警告文本" xfId="81"/>
    <cellStyle name="警告文本 2" xfId="82"/>
    <cellStyle name="链接单元格" xfId="83"/>
    <cellStyle name="链接单元格 2" xfId="84"/>
    <cellStyle name="Comma" xfId="85"/>
    <cellStyle name="Comma [0]" xfId="86"/>
    <cellStyle name="强调文字颜色 1" xfId="87"/>
    <cellStyle name="强调文字颜色 1 2" xfId="88"/>
    <cellStyle name="强调文字颜色 2" xfId="89"/>
    <cellStyle name="强调文字颜色 2 2" xfId="90"/>
    <cellStyle name="强调文字颜色 3" xfId="91"/>
    <cellStyle name="强调文字颜色 3 2" xfId="92"/>
    <cellStyle name="强调文字颜色 4" xfId="93"/>
    <cellStyle name="强调文字颜色 4 2" xfId="94"/>
    <cellStyle name="强调文字颜色 5" xfId="95"/>
    <cellStyle name="强调文字颜色 5 2" xfId="96"/>
    <cellStyle name="强调文字颜色 6" xfId="97"/>
    <cellStyle name="强调文字颜色 6 2" xfId="98"/>
    <cellStyle name="适中" xfId="99"/>
    <cellStyle name="适中 2" xfId="100"/>
    <cellStyle name="输出" xfId="101"/>
    <cellStyle name="输出 2" xfId="102"/>
    <cellStyle name="输入" xfId="103"/>
    <cellStyle name="输入 2" xfId="104"/>
    <cellStyle name="Followed Hyperlink" xfId="105"/>
    <cellStyle name="注释" xfId="106"/>
    <cellStyle name="注释 2" xfId="10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P165" sheet="附表1"/>
  </cacheSource>
  <cacheFields count="15">
    <cacheField name="课程名称">
      <sharedItems containsMixedTypes="0"/>
    </cacheField>
    <cacheField name="课程号">
      <sharedItems containsMixedTypes="0"/>
    </cacheField>
    <cacheField name="课序号">
      <sharedItems containsMixedTypes="1" containsNumber="1" containsInteger="1"/>
    </cacheField>
    <cacheField name="学分">
      <sharedItems containsSemiMixedTypes="0" containsString="0" containsMixedTypes="0" containsNumber="1"/>
    </cacheField>
    <cacheField name="层次">
      <sharedItems containsMixedTypes="0"/>
    </cacheField>
    <cacheField name="教师">
      <sharedItems containsMixedTypes="0" count="56">
        <s v="张昆"/>
        <s v="柳洪鹃"/>
        <s v="宁堂原"/>
        <s v="李增嘉"/>
        <s v="贺明荣"/>
        <s v="史春余"/>
        <s v="张吉旺"/>
        <s v="邓志英"/>
        <s v="陈建省"/>
        <s v="马信"/>
        <s v="李宁"/>
        <s v="孙学振"/>
        <s v="李向东"/>
        <s v="李宪彬"/>
        <s v="郭营"/>
        <s v="李勇"/>
        <s v="宋宪亮"/>
        <s v="刘保申"/>
        <s v="曾范昌"/>
        <s v="张永中"/>
        <s v="杨建平"/>
        <s v="石玉"/>
        <s v="毛丽丽"/>
        <s v="代兴龙"/>
        <s v="刘鹏"/>
        <s v="王振林"/>
        <s v="鲍印广"/>
        <s v="吴承来"/>
        <s v="陈燕红"/>
        <s v="张春庆"/>
        <s v="祝丽香"/>
        <s v="宋振巧"/>
        <s v="房信胜"/>
        <s v="杨波"/>
        <s v="王东"/>
        <s v="王建华"/>
        <s v="张永丽"/>
        <s v="沈法福"/>
        <s v="封德顺"/>
        <s v="李平华"/>
        <s v="沈法富"/>
        <s v="储昭辉"/>
        <s v="韩坤"/>
        <s v="孔令让"/>
        <s v="李兴锋"/>
        <s v="刘风珍"/>
        <s v="吴佳洁"/>
        <s v="张卫东"/>
        <s v="王宏伟"/>
        <s v="刘树兵"/>
        <s v="陈谦"/>
        <s v="赵久海"/>
        <s v="胥倩"/>
        <s v="周红英"/>
        <s v="李耕"/>
        <s v="李岩"/>
      </sharedItems>
    </cacheField>
    <cacheField name="基数标准">
      <sharedItems containsSemiMixedTypes="0" containsString="0" containsMixedTypes="0" containsNumber="1" containsInteger="1"/>
    </cacheField>
    <cacheField name="选课人数">
      <sharedItems containsSemiMixedTypes="0" containsString="0" containsMixedTypes="0" containsNumber="1" containsInteger="1"/>
    </cacheField>
    <cacheField name="课程属质">
      <sharedItems containsMixedTypes="0"/>
    </cacheField>
    <cacheField name="课程系数">
      <sharedItems containsSemiMixedTypes="0" containsString="0" containsMixedTypes="0" containsNumber="1"/>
    </cacheField>
    <cacheField name="理论学时">
      <sharedItems containsMixedTypes="1" containsNumber="1"/>
    </cacheField>
    <cacheField name="实验学时">
      <sharedItems containsMixedTypes="1" containsNumber="1" containsInteger="1"/>
    </cacheField>
    <cacheField name="校区">
      <sharedItems containsMixedTypes="0"/>
    </cacheField>
    <cacheField name="班级">
      <sharedItems containsMixedTypes="0"/>
    </cacheField>
    <cacheField name="工作量(学时)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1:B59" firstHeaderRow="2" firstDataRow="2" firstDataCol="1"/>
  <pivotFields count="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57">
        <item x="26"/>
        <item x="18"/>
        <item x="8"/>
        <item x="50"/>
        <item x="28"/>
        <item x="41"/>
        <item x="23"/>
        <item x="7"/>
        <item x="32"/>
        <item x="38"/>
        <item x="14"/>
        <item x="42"/>
        <item x="4"/>
        <item x="43"/>
        <item x="54"/>
        <item x="10"/>
        <item x="39"/>
        <item x="13"/>
        <item x="12"/>
        <item x="44"/>
        <item x="55"/>
        <item x="15"/>
        <item x="3"/>
        <item x="17"/>
        <item x="45"/>
        <item x="24"/>
        <item x="49"/>
        <item x="1"/>
        <item x="9"/>
        <item x="22"/>
        <item x="2"/>
        <item x="37"/>
        <item x="40"/>
        <item x="21"/>
        <item x="5"/>
        <item x="16"/>
        <item x="31"/>
        <item x="11"/>
        <item x="34"/>
        <item x="48"/>
        <item x="35"/>
        <item x="25"/>
        <item x="27"/>
        <item x="46"/>
        <item x="52"/>
        <item x="33"/>
        <item x="20"/>
        <item x="29"/>
        <item x="6"/>
        <item x="0"/>
        <item x="47"/>
        <item x="36"/>
        <item x="19"/>
        <item x="51"/>
        <item x="53"/>
        <item x="3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186"/>
  </pivotFields>
  <rowFields count="1">
    <field x="5"/>
  </rowFields>
  <rowItems count="5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 t="grand">
      <x/>
    </i>
  </rowItems>
  <colItems count="1">
    <i/>
  </colItems>
  <dataFields count="1">
    <dataField name="求和项:工作量(学时)" fld="1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9"/>
  <sheetViews>
    <sheetView zoomScaleSheetLayoutView="115" zoomScalePageLayoutView="0" workbookViewId="0" topLeftCell="A1">
      <selection activeCell="P132" sqref="P132"/>
    </sheetView>
  </sheetViews>
  <sheetFormatPr defaultColWidth="9.140625" defaultRowHeight="18.75" customHeight="1"/>
  <cols>
    <col min="1" max="1" width="17.57421875" style="4" customWidth="1"/>
    <col min="2" max="2" width="24.7109375" style="4" customWidth="1"/>
    <col min="3" max="3" width="10.421875" style="4" customWidth="1"/>
    <col min="4" max="4" width="6.00390625" style="4" customWidth="1"/>
    <col min="5" max="5" width="5.00390625" style="4" customWidth="1"/>
    <col min="6" max="6" width="5.421875" style="4" bestFit="1" customWidth="1"/>
    <col min="7" max="7" width="8.28125" style="4" customWidth="1"/>
    <col min="8" max="10" width="5.421875" style="4" bestFit="1" customWidth="1"/>
    <col min="11" max="11" width="5.28125" style="4" customWidth="1"/>
    <col min="12" max="12" width="6.00390625" style="31" customWidth="1"/>
    <col min="13" max="13" width="6.00390625" style="4" customWidth="1"/>
    <col min="14" max="14" width="5.7109375" style="4" customWidth="1"/>
    <col min="15" max="15" width="6.140625" style="5" customWidth="1"/>
    <col min="16" max="16" width="10.57421875" style="6" customWidth="1"/>
    <col min="17" max="17" width="13.28125" style="4" bestFit="1" customWidth="1"/>
    <col min="18" max="18" width="5.7109375" style="4" customWidth="1"/>
    <col min="19" max="16384" width="9.140625" style="4" customWidth="1"/>
  </cols>
  <sheetData>
    <row r="1" spans="1:18" s="3" customFormat="1" ht="24">
      <c r="A1" s="1" t="s">
        <v>17</v>
      </c>
      <c r="B1" s="2" t="s">
        <v>10</v>
      </c>
      <c r="C1" s="2" t="s">
        <v>14</v>
      </c>
      <c r="D1" s="2" t="s">
        <v>2</v>
      </c>
      <c r="E1" s="2" t="s">
        <v>5</v>
      </c>
      <c r="F1" s="2" t="s">
        <v>15</v>
      </c>
      <c r="G1" s="2" t="s">
        <v>6</v>
      </c>
      <c r="H1" s="2" t="s">
        <v>0</v>
      </c>
      <c r="I1" s="2" t="s">
        <v>7</v>
      </c>
      <c r="J1" s="2" t="s">
        <v>11</v>
      </c>
      <c r="K1" s="2" t="s">
        <v>13</v>
      </c>
      <c r="L1" s="28" t="s">
        <v>12</v>
      </c>
      <c r="M1" s="2" t="s">
        <v>1</v>
      </c>
      <c r="N1" s="2" t="s">
        <v>8</v>
      </c>
      <c r="O1" s="2" t="s">
        <v>9</v>
      </c>
      <c r="P1" s="2" t="s">
        <v>3</v>
      </c>
      <c r="Q1" s="3" t="s">
        <v>4</v>
      </c>
      <c r="R1" s="3" t="s">
        <v>16</v>
      </c>
    </row>
    <row r="2" spans="1:18" ht="18.75" customHeight="1">
      <c r="A2" s="4" t="str">
        <f>CONCATENATE(C2,G2,K2)</f>
        <v>BB006304张昆0.8</v>
      </c>
      <c r="B2" s="15" t="s">
        <v>49</v>
      </c>
      <c r="C2" s="15" t="s">
        <v>92</v>
      </c>
      <c r="D2" s="15" t="s">
        <v>18</v>
      </c>
      <c r="E2" s="15">
        <v>1</v>
      </c>
      <c r="F2" s="18" t="s">
        <v>19</v>
      </c>
      <c r="G2" s="17" t="s">
        <v>208</v>
      </c>
      <c r="H2" s="16">
        <v>30</v>
      </c>
      <c r="I2" s="15">
        <v>36</v>
      </c>
      <c r="J2" s="18" t="s">
        <v>192</v>
      </c>
      <c r="K2" s="16">
        <v>0.8</v>
      </c>
      <c r="L2" s="29"/>
      <c r="M2" s="16">
        <v>18</v>
      </c>
      <c r="N2" s="16"/>
      <c r="O2" s="16"/>
      <c r="P2" s="19">
        <f aca="true" t="shared" si="0" ref="P2:P106">IF(I2&gt;=H2,(K2+(I2-H2)*0.006)*(L2+M2),K2*(L2+M2))</f>
        <v>15.048000000000002</v>
      </c>
      <c r="Q2" s="16"/>
      <c r="R2" s="16"/>
    </row>
    <row r="3" spans="1:18" ht="18.75" customHeight="1">
      <c r="A3" s="4" t="str">
        <f aca="true" t="shared" si="1" ref="A3:A107">CONCATENATE(C3,G3,K3)</f>
        <v>BB006304张昆0.7</v>
      </c>
      <c r="B3" s="15" t="s">
        <v>49</v>
      </c>
      <c r="C3" s="15" t="s">
        <v>92</v>
      </c>
      <c r="D3" s="15" t="s">
        <v>93</v>
      </c>
      <c r="E3" s="15">
        <v>1</v>
      </c>
      <c r="F3" s="18" t="s">
        <v>19</v>
      </c>
      <c r="G3" s="17" t="s">
        <v>208</v>
      </c>
      <c r="H3" s="16">
        <v>30</v>
      </c>
      <c r="I3" s="15">
        <v>32</v>
      </c>
      <c r="J3" s="18" t="s">
        <v>192</v>
      </c>
      <c r="K3" s="16">
        <v>0.7</v>
      </c>
      <c r="L3" s="29"/>
      <c r="M3" s="16">
        <v>18</v>
      </c>
      <c r="N3" s="16"/>
      <c r="O3" s="16"/>
      <c r="P3" s="19">
        <f t="shared" si="0"/>
        <v>12.815999999999999</v>
      </c>
      <c r="Q3" s="16"/>
      <c r="R3" s="16"/>
    </row>
    <row r="4" spans="1:18" ht="18.75" customHeight="1">
      <c r="A4" s="4" t="str">
        <f t="shared" si="1"/>
        <v>BB006304柳洪鹃0.8</v>
      </c>
      <c r="B4" s="15" t="s">
        <v>49</v>
      </c>
      <c r="C4" s="15" t="s">
        <v>92</v>
      </c>
      <c r="D4" s="15" t="s">
        <v>94</v>
      </c>
      <c r="E4" s="15">
        <v>1</v>
      </c>
      <c r="F4" s="18" t="s">
        <v>19</v>
      </c>
      <c r="G4" s="17" t="s">
        <v>174</v>
      </c>
      <c r="H4" s="16">
        <v>30</v>
      </c>
      <c r="I4" s="15">
        <v>32</v>
      </c>
      <c r="J4" s="18" t="s">
        <v>192</v>
      </c>
      <c r="K4" s="16">
        <v>0.8</v>
      </c>
      <c r="L4" s="29"/>
      <c r="M4" s="16">
        <v>18</v>
      </c>
      <c r="N4" s="16"/>
      <c r="O4" s="16"/>
      <c r="P4" s="19">
        <f t="shared" si="0"/>
        <v>14.616000000000001</v>
      </c>
      <c r="Q4" s="16"/>
      <c r="R4" s="16"/>
    </row>
    <row r="5" spans="1:18" ht="18.75" customHeight="1">
      <c r="A5" s="4" t="str">
        <f t="shared" si="1"/>
        <v>BB006304柳洪鹃0.7</v>
      </c>
      <c r="B5" s="15" t="s">
        <v>49</v>
      </c>
      <c r="C5" s="15" t="s">
        <v>92</v>
      </c>
      <c r="D5" s="15" t="s">
        <v>95</v>
      </c>
      <c r="E5" s="15">
        <v>1</v>
      </c>
      <c r="F5" s="18" t="s">
        <v>19</v>
      </c>
      <c r="G5" s="17" t="s">
        <v>174</v>
      </c>
      <c r="H5" s="16">
        <v>30</v>
      </c>
      <c r="I5" s="15">
        <v>30</v>
      </c>
      <c r="J5" s="18" t="s">
        <v>192</v>
      </c>
      <c r="K5" s="16">
        <v>0.7</v>
      </c>
      <c r="L5" s="29"/>
      <c r="M5" s="16">
        <v>18</v>
      </c>
      <c r="N5" s="16"/>
      <c r="O5" s="16"/>
      <c r="P5" s="19">
        <f t="shared" si="0"/>
        <v>12.6</v>
      </c>
      <c r="Q5" s="16"/>
      <c r="R5" s="16"/>
    </row>
    <row r="6" spans="1:18" s="25" customFormat="1" ht="18.75" customHeight="1">
      <c r="A6" s="25" t="str">
        <f t="shared" si="1"/>
        <v>BB006311宁堂原1</v>
      </c>
      <c r="B6" s="21" t="s">
        <v>20</v>
      </c>
      <c r="C6" s="21" t="s">
        <v>21</v>
      </c>
      <c r="D6" s="21" t="s">
        <v>93</v>
      </c>
      <c r="E6" s="21">
        <v>2.5</v>
      </c>
      <c r="F6" s="22" t="s">
        <v>19</v>
      </c>
      <c r="G6" s="23" t="s">
        <v>23</v>
      </c>
      <c r="H6" s="24">
        <v>60</v>
      </c>
      <c r="I6" s="21">
        <v>62</v>
      </c>
      <c r="J6" s="22" t="s">
        <v>191</v>
      </c>
      <c r="K6" s="24">
        <v>1</v>
      </c>
      <c r="L6" s="21">
        <v>45</v>
      </c>
      <c r="M6" s="24"/>
      <c r="N6" s="24"/>
      <c r="O6" s="24"/>
      <c r="P6" s="27">
        <f t="shared" si="0"/>
        <v>45.54</v>
      </c>
      <c r="Q6" s="24"/>
      <c r="R6" s="24"/>
    </row>
    <row r="7" spans="1:18" s="25" customFormat="1" ht="18.75" customHeight="1">
      <c r="A7" s="25" t="str">
        <f>CONCATENATE(C7,G7,K7)</f>
        <v>BB006311李增嘉1</v>
      </c>
      <c r="B7" s="21" t="s">
        <v>20</v>
      </c>
      <c r="C7" s="21" t="s">
        <v>21</v>
      </c>
      <c r="D7" s="21">
        <v>1</v>
      </c>
      <c r="E7" s="21">
        <v>2.5</v>
      </c>
      <c r="F7" s="22" t="s">
        <v>19</v>
      </c>
      <c r="G7" s="23" t="s">
        <v>201</v>
      </c>
      <c r="H7" s="24">
        <v>60</v>
      </c>
      <c r="I7" s="21">
        <v>69</v>
      </c>
      <c r="J7" s="22" t="s">
        <v>191</v>
      </c>
      <c r="K7" s="24">
        <v>1</v>
      </c>
      <c r="L7" s="21">
        <v>45</v>
      </c>
      <c r="M7" s="24"/>
      <c r="N7" s="24"/>
      <c r="O7" s="24"/>
      <c r="P7" s="27">
        <f>IF(I7&gt;=H7,(K7+(I7-H7)*0.006)*(L7+M7),K7*(L7+M7))</f>
        <v>47.43</v>
      </c>
      <c r="Q7" s="24"/>
      <c r="R7" s="24"/>
    </row>
    <row r="8" spans="1:18" s="25" customFormat="1" ht="18.75" customHeight="1">
      <c r="A8" s="25" t="str">
        <f t="shared" si="1"/>
        <v>BB006312贺明荣1</v>
      </c>
      <c r="B8" s="21" t="s">
        <v>50</v>
      </c>
      <c r="C8" s="21" t="s">
        <v>96</v>
      </c>
      <c r="D8" s="21" t="s">
        <v>18</v>
      </c>
      <c r="E8" s="21">
        <v>3.5</v>
      </c>
      <c r="F8" s="22" t="s">
        <v>19</v>
      </c>
      <c r="G8" s="23" t="s">
        <v>175</v>
      </c>
      <c r="H8" s="24">
        <v>60</v>
      </c>
      <c r="I8" s="21">
        <v>68</v>
      </c>
      <c r="J8" s="22" t="s">
        <v>191</v>
      </c>
      <c r="K8" s="24">
        <v>1</v>
      </c>
      <c r="L8" s="21">
        <v>24</v>
      </c>
      <c r="M8" s="24"/>
      <c r="N8" s="24"/>
      <c r="O8" s="24"/>
      <c r="P8" s="27">
        <f t="shared" si="0"/>
        <v>25.152</v>
      </c>
      <c r="Q8" s="24"/>
      <c r="R8" s="24"/>
    </row>
    <row r="9" spans="1:18" s="25" customFormat="1" ht="18.75" customHeight="1">
      <c r="A9" s="25" t="str">
        <f>CONCATENATE(C9,G9,K9)</f>
        <v>BB006312史春余1</v>
      </c>
      <c r="B9" s="21" t="s">
        <v>50</v>
      </c>
      <c r="C9" s="21" t="s">
        <v>96</v>
      </c>
      <c r="D9" s="21" t="s">
        <v>18</v>
      </c>
      <c r="E9" s="21">
        <v>3.5</v>
      </c>
      <c r="F9" s="22" t="s">
        <v>19</v>
      </c>
      <c r="G9" s="23" t="s">
        <v>195</v>
      </c>
      <c r="H9" s="24">
        <v>60</v>
      </c>
      <c r="I9" s="21">
        <v>68</v>
      </c>
      <c r="J9" s="22" t="s">
        <v>191</v>
      </c>
      <c r="K9" s="24">
        <v>1</v>
      </c>
      <c r="L9" s="21">
        <v>24</v>
      </c>
      <c r="M9" s="24"/>
      <c r="N9" s="24"/>
      <c r="O9" s="24"/>
      <c r="P9" s="27">
        <f>IF(I9&gt;=H9,(K9+(I9-H9)*0.006)*(L9+M9),K9*(L9+M9))</f>
        <v>25.152</v>
      </c>
      <c r="Q9" s="24"/>
      <c r="R9" s="24"/>
    </row>
    <row r="10" spans="1:18" s="25" customFormat="1" ht="18.75" customHeight="1">
      <c r="A10" s="25" t="str">
        <f>CONCATENATE(C10,G10,K10)</f>
        <v>BB006312张吉旺1</v>
      </c>
      <c r="B10" s="21" t="s">
        <v>50</v>
      </c>
      <c r="C10" s="21" t="s">
        <v>96</v>
      </c>
      <c r="D10" s="21" t="s">
        <v>18</v>
      </c>
      <c r="E10" s="21">
        <v>3.5</v>
      </c>
      <c r="F10" s="22" t="s">
        <v>19</v>
      </c>
      <c r="G10" s="23" t="s">
        <v>196</v>
      </c>
      <c r="H10" s="24">
        <v>60</v>
      </c>
      <c r="I10" s="21">
        <v>68</v>
      </c>
      <c r="J10" s="22" t="s">
        <v>191</v>
      </c>
      <c r="K10" s="24">
        <v>1</v>
      </c>
      <c r="L10" s="21">
        <v>15</v>
      </c>
      <c r="M10" s="24"/>
      <c r="N10" s="24"/>
      <c r="O10" s="24"/>
      <c r="P10" s="27">
        <f>IF(I10&gt;=H10,(K10+(I10-H10)*0.006)*(L10+M10),K10*(L10+M10))</f>
        <v>15.72</v>
      </c>
      <c r="Q10" s="24"/>
      <c r="R10" s="24"/>
    </row>
    <row r="11" spans="1:18" s="25" customFormat="1" ht="18.75" customHeight="1">
      <c r="A11" s="25" t="str">
        <f t="shared" si="1"/>
        <v>BB006312贺明荣0.9</v>
      </c>
      <c r="B11" s="21" t="s">
        <v>50</v>
      </c>
      <c r="C11" s="21" t="s">
        <v>96</v>
      </c>
      <c r="D11" s="21" t="s">
        <v>93</v>
      </c>
      <c r="E11" s="21">
        <v>3.5</v>
      </c>
      <c r="F11" s="22" t="s">
        <v>19</v>
      </c>
      <c r="G11" s="23" t="s">
        <v>175</v>
      </c>
      <c r="H11" s="24">
        <v>60</v>
      </c>
      <c r="I11" s="21">
        <v>62</v>
      </c>
      <c r="J11" s="22" t="s">
        <v>191</v>
      </c>
      <c r="K11" s="24">
        <v>0.9</v>
      </c>
      <c r="L11" s="21">
        <v>24</v>
      </c>
      <c r="M11" s="24"/>
      <c r="N11" s="24"/>
      <c r="O11" s="24"/>
      <c r="P11" s="27">
        <f t="shared" si="0"/>
        <v>21.888</v>
      </c>
      <c r="Q11" s="24"/>
      <c r="R11" s="24"/>
    </row>
    <row r="12" spans="2:18" s="25" customFormat="1" ht="18.75" customHeight="1">
      <c r="B12" s="21" t="s">
        <v>50</v>
      </c>
      <c r="C12" s="21" t="s">
        <v>96</v>
      </c>
      <c r="D12" s="21" t="s">
        <v>93</v>
      </c>
      <c r="E12" s="21">
        <v>3.5</v>
      </c>
      <c r="F12" s="22" t="s">
        <v>19</v>
      </c>
      <c r="G12" s="23" t="s">
        <v>195</v>
      </c>
      <c r="H12" s="24">
        <v>60</v>
      </c>
      <c r="I12" s="21">
        <v>62</v>
      </c>
      <c r="J12" s="22" t="s">
        <v>191</v>
      </c>
      <c r="K12" s="24">
        <v>0.9</v>
      </c>
      <c r="L12" s="21">
        <v>24</v>
      </c>
      <c r="M12" s="24"/>
      <c r="N12" s="24"/>
      <c r="O12" s="24"/>
      <c r="P12" s="27">
        <f>IF(I12&gt;=H12,(K12+(I12-H12)*0.006)*(L12+M12),K12*(L12+M12))</f>
        <v>21.888</v>
      </c>
      <c r="Q12" s="24"/>
      <c r="R12" s="24"/>
    </row>
    <row r="13" spans="2:18" s="25" customFormat="1" ht="18.75" customHeight="1">
      <c r="B13" s="21" t="s">
        <v>50</v>
      </c>
      <c r="C13" s="21" t="s">
        <v>96</v>
      </c>
      <c r="D13" s="21" t="s">
        <v>93</v>
      </c>
      <c r="E13" s="21">
        <v>3.5</v>
      </c>
      <c r="F13" s="22" t="s">
        <v>19</v>
      </c>
      <c r="G13" s="23" t="s">
        <v>196</v>
      </c>
      <c r="H13" s="24">
        <v>60</v>
      </c>
      <c r="I13" s="21">
        <v>62</v>
      </c>
      <c r="J13" s="22" t="s">
        <v>191</v>
      </c>
      <c r="K13" s="24">
        <v>0.9</v>
      </c>
      <c r="L13" s="21">
        <v>15</v>
      </c>
      <c r="M13" s="24"/>
      <c r="N13" s="24"/>
      <c r="O13" s="24"/>
      <c r="P13" s="27">
        <f>IF(I13&gt;=H13,(K13+(I13-H13)*0.006)*(L13+M13),K13*(L13+M13))</f>
        <v>13.68</v>
      </c>
      <c r="Q13" s="24"/>
      <c r="R13" s="24"/>
    </row>
    <row r="14" spans="1:18" s="25" customFormat="1" ht="18.75" customHeight="1">
      <c r="A14" s="25" t="str">
        <f t="shared" si="1"/>
        <v>BB006314邓志英1</v>
      </c>
      <c r="B14" s="21" t="s">
        <v>51</v>
      </c>
      <c r="C14" s="21" t="s">
        <v>97</v>
      </c>
      <c r="D14" s="21" t="s">
        <v>18</v>
      </c>
      <c r="E14" s="21">
        <v>2</v>
      </c>
      <c r="F14" s="22" t="s">
        <v>19</v>
      </c>
      <c r="G14" s="23" t="s">
        <v>24</v>
      </c>
      <c r="H14" s="24">
        <v>60</v>
      </c>
      <c r="I14" s="21">
        <v>88</v>
      </c>
      <c r="J14" s="22" t="s">
        <v>191</v>
      </c>
      <c r="K14" s="24">
        <v>1</v>
      </c>
      <c r="L14" s="21">
        <v>30</v>
      </c>
      <c r="M14" s="24"/>
      <c r="N14" s="24"/>
      <c r="O14" s="24"/>
      <c r="P14" s="27">
        <f t="shared" si="0"/>
        <v>35.04</v>
      </c>
      <c r="Q14" s="24"/>
      <c r="R14" s="24"/>
    </row>
    <row r="15" spans="1:18" s="25" customFormat="1" ht="18.75" customHeight="1">
      <c r="A15" s="25" t="str">
        <f>CONCATENATE(C15,G15,K15)</f>
        <v>BB006314陈建省1</v>
      </c>
      <c r="B15" s="21" t="s">
        <v>51</v>
      </c>
      <c r="C15" s="21" t="s">
        <v>97</v>
      </c>
      <c r="D15" s="21" t="s">
        <v>18</v>
      </c>
      <c r="E15" s="21">
        <v>2</v>
      </c>
      <c r="F15" s="22" t="s">
        <v>19</v>
      </c>
      <c r="G15" s="23" t="s">
        <v>200</v>
      </c>
      <c r="H15" s="24">
        <v>60</v>
      </c>
      <c r="I15" s="21">
        <v>88</v>
      </c>
      <c r="J15" s="22" t="s">
        <v>191</v>
      </c>
      <c r="K15" s="24">
        <v>1</v>
      </c>
      <c r="L15" s="21">
        <v>6</v>
      </c>
      <c r="M15" s="24"/>
      <c r="N15" s="24"/>
      <c r="O15" s="24"/>
      <c r="P15" s="27">
        <f>IF(I15&gt;=H15,(K15+(I15-H15)*0.006)*(L15+M15),K15*(L15+M15))</f>
        <v>7.007999999999999</v>
      </c>
      <c r="Q15" s="24"/>
      <c r="R15" s="24"/>
    </row>
    <row r="16" spans="1:18" ht="18.75" customHeight="1">
      <c r="A16" s="4" t="str">
        <f t="shared" si="1"/>
        <v>BB006315马信0.8</v>
      </c>
      <c r="B16" s="15" t="s">
        <v>52</v>
      </c>
      <c r="C16" s="15" t="s">
        <v>98</v>
      </c>
      <c r="D16" s="15" t="s">
        <v>18</v>
      </c>
      <c r="E16" s="15">
        <v>1.5</v>
      </c>
      <c r="F16" s="18" t="s">
        <v>19</v>
      </c>
      <c r="G16" s="17" t="s">
        <v>41</v>
      </c>
      <c r="H16" s="16">
        <v>30</v>
      </c>
      <c r="I16" s="15">
        <v>34</v>
      </c>
      <c r="J16" s="18" t="s">
        <v>192</v>
      </c>
      <c r="K16" s="16">
        <v>0.8</v>
      </c>
      <c r="L16" s="29"/>
      <c r="M16" s="16">
        <v>27</v>
      </c>
      <c r="N16" s="16"/>
      <c r="O16" s="16"/>
      <c r="P16" s="19">
        <f t="shared" si="0"/>
        <v>22.248</v>
      </c>
      <c r="Q16" s="16"/>
      <c r="R16" s="16"/>
    </row>
    <row r="17" spans="1:18" ht="18.75" customHeight="1">
      <c r="A17" s="4" t="str">
        <f t="shared" si="1"/>
        <v>BB006315马信0.7</v>
      </c>
      <c r="B17" s="15" t="s">
        <v>52</v>
      </c>
      <c r="C17" s="15" t="s">
        <v>98</v>
      </c>
      <c r="D17" s="15" t="s">
        <v>93</v>
      </c>
      <c r="E17" s="15">
        <v>1.5</v>
      </c>
      <c r="F17" s="18" t="s">
        <v>19</v>
      </c>
      <c r="G17" s="17" t="s">
        <v>41</v>
      </c>
      <c r="H17" s="16">
        <v>30</v>
      </c>
      <c r="I17" s="15">
        <v>32</v>
      </c>
      <c r="J17" s="18" t="s">
        <v>192</v>
      </c>
      <c r="K17" s="16">
        <v>0.7</v>
      </c>
      <c r="L17" s="29"/>
      <c r="M17" s="16">
        <v>27</v>
      </c>
      <c r="N17" s="16"/>
      <c r="O17" s="16"/>
      <c r="P17" s="19">
        <f t="shared" si="0"/>
        <v>19.224</v>
      </c>
      <c r="Q17" s="16"/>
      <c r="R17" s="16"/>
    </row>
    <row r="18" spans="1:18" ht="18.75" customHeight="1">
      <c r="A18" s="4" t="str">
        <f t="shared" si="1"/>
        <v>BB006315李宁0.8</v>
      </c>
      <c r="B18" s="15" t="s">
        <v>52</v>
      </c>
      <c r="C18" s="15" t="s">
        <v>98</v>
      </c>
      <c r="D18" s="15" t="s">
        <v>94</v>
      </c>
      <c r="E18" s="15">
        <v>1.5</v>
      </c>
      <c r="F18" s="18" t="s">
        <v>19</v>
      </c>
      <c r="G18" s="17" t="s">
        <v>42</v>
      </c>
      <c r="H18" s="16">
        <v>30</v>
      </c>
      <c r="I18" s="15">
        <v>32</v>
      </c>
      <c r="J18" s="18" t="s">
        <v>192</v>
      </c>
      <c r="K18" s="16">
        <v>0.8</v>
      </c>
      <c r="L18" s="29"/>
      <c r="M18" s="16">
        <v>27</v>
      </c>
      <c r="N18" s="16"/>
      <c r="O18" s="16"/>
      <c r="P18" s="19">
        <f t="shared" si="0"/>
        <v>21.924000000000003</v>
      </c>
      <c r="Q18" s="16"/>
      <c r="R18" s="16"/>
    </row>
    <row r="19" spans="1:18" ht="18.75" customHeight="1">
      <c r="A19" s="4" t="str">
        <f t="shared" si="1"/>
        <v>BB006315李宁0.7</v>
      </c>
      <c r="B19" s="15" t="s">
        <v>52</v>
      </c>
      <c r="C19" s="15" t="s">
        <v>98</v>
      </c>
      <c r="D19" s="15" t="s">
        <v>95</v>
      </c>
      <c r="E19" s="15">
        <v>1.5</v>
      </c>
      <c r="F19" s="18" t="s">
        <v>19</v>
      </c>
      <c r="G19" s="17" t="s">
        <v>42</v>
      </c>
      <c r="H19" s="16">
        <v>30</v>
      </c>
      <c r="I19" s="15">
        <v>30</v>
      </c>
      <c r="J19" s="18" t="s">
        <v>192</v>
      </c>
      <c r="K19" s="16">
        <v>0.7</v>
      </c>
      <c r="L19" s="29"/>
      <c r="M19" s="16">
        <v>27</v>
      </c>
      <c r="N19" s="16"/>
      <c r="O19" s="16"/>
      <c r="P19" s="19">
        <f t="shared" si="0"/>
        <v>18.9</v>
      </c>
      <c r="Q19" s="16"/>
      <c r="R19" s="16"/>
    </row>
    <row r="20" spans="1:18" s="25" customFormat="1" ht="18.75" customHeight="1">
      <c r="A20" s="25" t="str">
        <f t="shared" si="1"/>
        <v>BB007303孙学振1</v>
      </c>
      <c r="B20" s="21" t="s">
        <v>53</v>
      </c>
      <c r="C20" s="21" t="s">
        <v>99</v>
      </c>
      <c r="D20" s="21" t="s">
        <v>18</v>
      </c>
      <c r="E20" s="21">
        <v>2.5</v>
      </c>
      <c r="F20" s="22" t="s">
        <v>19</v>
      </c>
      <c r="G20" s="23" t="s">
        <v>176</v>
      </c>
      <c r="H20" s="24">
        <v>60</v>
      </c>
      <c r="I20" s="21">
        <v>52</v>
      </c>
      <c r="J20" s="22" t="s">
        <v>191</v>
      </c>
      <c r="K20" s="24">
        <v>1</v>
      </c>
      <c r="L20" s="21">
        <v>14</v>
      </c>
      <c r="M20" s="24"/>
      <c r="N20" s="24"/>
      <c r="O20" s="24"/>
      <c r="P20" s="27">
        <f t="shared" si="0"/>
        <v>14</v>
      </c>
      <c r="Q20" s="24"/>
      <c r="R20" s="24"/>
    </row>
    <row r="21" spans="1:18" s="25" customFormat="1" ht="18.75" customHeight="1">
      <c r="A21" s="25" t="str">
        <f>CONCATENATE(C21,G21,K21)</f>
        <v>BB007303李向东1</v>
      </c>
      <c r="B21" s="21" t="s">
        <v>53</v>
      </c>
      <c r="C21" s="21" t="s">
        <v>99</v>
      </c>
      <c r="D21" s="21" t="s">
        <v>18</v>
      </c>
      <c r="E21" s="21">
        <v>2.5</v>
      </c>
      <c r="F21" s="22" t="s">
        <v>19</v>
      </c>
      <c r="G21" s="23" t="s">
        <v>227</v>
      </c>
      <c r="H21" s="24">
        <v>60</v>
      </c>
      <c r="I21" s="21">
        <v>52</v>
      </c>
      <c r="J21" s="22" t="s">
        <v>191</v>
      </c>
      <c r="K21" s="24">
        <v>1</v>
      </c>
      <c r="L21" s="21">
        <v>31</v>
      </c>
      <c r="M21" s="24"/>
      <c r="N21" s="24"/>
      <c r="O21" s="24"/>
      <c r="P21" s="27">
        <f>IF(I21&gt;=H21,(K21+(I21-H21)*0.006)*(L21+M21),K21*(L21+M21))</f>
        <v>31</v>
      </c>
      <c r="Q21" s="24"/>
      <c r="R21" s="24"/>
    </row>
    <row r="22" spans="1:18" s="25" customFormat="1" ht="18.75" customHeight="1">
      <c r="A22" s="25" t="str">
        <f t="shared" si="1"/>
        <v>BB007313李宪彬0.8</v>
      </c>
      <c r="B22" s="21" t="s">
        <v>54</v>
      </c>
      <c r="C22" s="21" t="s">
        <v>100</v>
      </c>
      <c r="D22" s="21" t="s">
        <v>18</v>
      </c>
      <c r="E22" s="21">
        <v>1</v>
      </c>
      <c r="F22" s="22" t="s">
        <v>19</v>
      </c>
      <c r="G22" s="23" t="s">
        <v>177</v>
      </c>
      <c r="H22" s="24">
        <v>30</v>
      </c>
      <c r="I22" s="21">
        <v>28</v>
      </c>
      <c r="J22" s="22" t="s">
        <v>192</v>
      </c>
      <c r="K22" s="24">
        <v>0.8</v>
      </c>
      <c r="L22" s="21"/>
      <c r="M22" s="24">
        <v>15</v>
      </c>
      <c r="N22" s="24"/>
      <c r="O22" s="24"/>
      <c r="P22" s="27">
        <f t="shared" si="0"/>
        <v>12</v>
      </c>
      <c r="Q22" s="24"/>
      <c r="R22" s="24"/>
    </row>
    <row r="23" spans="1:16" s="25" customFormat="1" ht="18.75" customHeight="1">
      <c r="A23" s="25" t="str">
        <f t="shared" si="1"/>
        <v>BB007313李宪彬0.7</v>
      </c>
      <c r="B23" s="21" t="s">
        <v>54</v>
      </c>
      <c r="C23" s="21" t="s">
        <v>100</v>
      </c>
      <c r="D23" s="21" t="s">
        <v>93</v>
      </c>
      <c r="E23" s="21">
        <v>1</v>
      </c>
      <c r="F23" s="22" t="s">
        <v>19</v>
      </c>
      <c r="G23" s="23" t="s">
        <v>177</v>
      </c>
      <c r="H23" s="24">
        <v>30</v>
      </c>
      <c r="I23" s="21">
        <v>30</v>
      </c>
      <c r="J23" s="22" t="s">
        <v>192</v>
      </c>
      <c r="K23" s="24">
        <v>0.7</v>
      </c>
      <c r="L23" s="21"/>
      <c r="M23" s="24">
        <v>15</v>
      </c>
      <c r="O23" s="26"/>
      <c r="P23" s="27">
        <f t="shared" si="0"/>
        <v>10.5</v>
      </c>
    </row>
    <row r="24" spans="1:16" s="25" customFormat="1" ht="18.75" customHeight="1">
      <c r="A24" s="25" t="str">
        <f t="shared" si="1"/>
        <v>BB007313李宪彬0.7</v>
      </c>
      <c r="B24" s="21" t="s">
        <v>54</v>
      </c>
      <c r="C24" s="21" t="s">
        <v>100</v>
      </c>
      <c r="D24" s="21" t="s">
        <v>94</v>
      </c>
      <c r="E24" s="21">
        <v>1</v>
      </c>
      <c r="F24" s="22" t="s">
        <v>19</v>
      </c>
      <c r="G24" s="34" t="s">
        <v>225</v>
      </c>
      <c r="H24" s="24">
        <v>30</v>
      </c>
      <c r="I24" s="21">
        <v>29</v>
      </c>
      <c r="J24" s="22" t="s">
        <v>192</v>
      </c>
      <c r="K24" s="24">
        <v>0.7</v>
      </c>
      <c r="L24" s="21"/>
      <c r="M24" s="24">
        <v>15</v>
      </c>
      <c r="O24" s="26"/>
      <c r="P24" s="27">
        <f t="shared" si="0"/>
        <v>10.5</v>
      </c>
    </row>
    <row r="25" spans="1:16" s="25" customFormat="1" ht="18.75" customHeight="1">
      <c r="A25" s="25" t="str">
        <f>CONCATENATE(C25,G25,K25)</f>
        <v>BB007313郭营0.8</v>
      </c>
      <c r="B25" s="21" t="s">
        <v>54</v>
      </c>
      <c r="C25" s="21" t="s">
        <v>100</v>
      </c>
      <c r="D25" s="21" t="s">
        <v>18</v>
      </c>
      <c r="E25" s="21">
        <v>1</v>
      </c>
      <c r="F25" s="22" t="s">
        <v>19</v>
      </c>
      <c r="G25" s="34" t="s">
        <v>224</v>
      </c>
      <c r="H25" s="24">
        <v>30</v>
      </c>
      <c r="I25" s="21">
        <v>28</v>
      </c>
      <c r="J25" s="22" t="s">
        <v>192</v>
      </c>
      <c r="K25" s="24">
        <v>0.8</v>
      </c>
      <c r="L25" s="21"/>
      <c r="M25" s="24">
        <v>3</v>
      </c>
      <c r="N25" s="24"/>
      <c r="O25" s="24"/>
      <c r="P25" s="27">
        <f>IF(I25&gt;=H25,(K25+(I25-H25)*0.006)*(L25+M25),K25*(L25+M25))</f>
        <v>2.4000000000000004</v>
      </c>
    </row>
    <row r="26" spans="1:16" s="25" customFormat="1" ht="18.75" customHeight="1">
      <c r="A26" s="25" t="str">
        <f>CONCATENATE(C26,G26,K26)</f>
        <v>BB007313郭营0.7</v>
      </c>
      <c r="B26" s="21" t="s">
        <v>54</v>
      </c>
      <c r="C26" s="21" t="s">
        <v>100</v>
      </c>
      <c r="D26" s="21" t="s">
        <v>93</v>
      </c>
      <c r="E26" s="21">
        <v>1</v>
      </c>
      <c r="F26" s="22" t="s">
        <v>19</v>
      </c>
      <c r="G26" s="34" t="s">
        <v>224</v>
      </c>
      <c r="H26" s="24">
        <v>30</v>
      </c>
      <c r="I26" s="21">
        <v>30</v>
      </c>
      <c r="J26" s="22" t="s">
        <v>192</v>
      </c>
      <c r="K26" s="24">
        <v>0.7</v>
      </c>
      <c r="L26" s="21"/>
      <c r="M26" s="24">
        <v>3</v>
      </c>
      <c r="O26" s="26"/>
      <c r="P26" s="27">
        <f>IF(I26&gt;=H26,(K26+(I26-H26)*0.006)*(L26+M26),K26*(L26+M26))</f>
        <v>2.0999999999999996</v>
      </c>
    </row>
    <row r="27" spans="1:16" s="25" customFormat="1" ht="18.75" customHeight="1">
      <c r="A27" s="25" t="str">
        <f>CONCATENATE(C27,G27,K27)</f>
        <v>BB007313郭营0.7</v>
      </c>
      <c r="B27" s="21" t="s">
        <v>54</v>
      </c>
      <c r="C27" s="21" t="s">
        <v>100</v>
      </c>
      <c r="D27" s="21" t="s">
        <v>94</v>
      </c>
      <c r="E27" s="21">
        <v>1</v>
      </c>
      <c r="F27" s="22" t="s">
        <v>19</v>
      </c>
      <c r="G27" s="34" t="s">
        <v>224</v>
      </c>
      <c r="H27" s="24">
        <v>30</v>
      </c>
      <c r="I27" s="21">
        <v>29</v>
      </c>
      <c r="J27" s="22" t="s">
        <v>192</v>
      </c>
      <c r="K27" s="24">
        <v>0.7</v>
      </c>
      <c r="L27" s="21"/>
      <c r="M27" s="24">
        <v>3</v>
      </c>
      <c r="O27" s="26"/>
      <c r="P27" s="27">
        <f>IF(I27&gt;=H27,(K27+(I27-H27)*0.006)*(L27+M27),K27*(L27+M27))</f>
        <v>2.0999999999999996</v>
      </c>
    </row>
    <row r="28" spans="1:16" ht="18.75" customHeight="1">
      <c r="A28" s="4" t="str">
        <f t="shared" si="1"/>
        <v>BB007316李勇0.8</v>
      </c>
      <c r="B28" s="15" t="s">
        <v>55</v>
      </c>
      <c r="C28" s="15" t="s">
        <v>101</v>
      </c>
      <c r="D28" s="15" t="s">
        <v>18</v>
      </c>
      <c r="E28" s="15">
        <v>1</v>
      </c>
      <c r="F28" s="18" t="s">
        <v>19</v>
      </c>
      <c r="G28" s="17" t="s">
        <v>209</v>
      </c>
      <c r="H28" s="16">
        <v>30</v>
      </c>
      <c r="I28" s="15">
        <v>26</v>
      </c>
      <c r="J28" s="18" t="s">
        <v>192</v>
      </c>
      <c r="K28" s="16">
        <v>0.8</v>
      </c>
      <c r="L28" s="29"/>
      <c r="M28" s="16">
        <v>18</v>
      </c>
      <c r="P28" s="19">
        <f t="shared" si="0"/>
        <v>14.4</v>
      </c>
    </row>
    <row r="29" spans="1:16" ht="18.75" customHeight="1">
      <c r="A29" s="4" t="str">
        <f t="shared" si="1"/>
        <v>BB007316李勇0.7</v>
      </c>
      <c r="B29" s="15" t="s">
        <v>55</v>
      </c>
      <c r="C29" s="15" t="s">
        <v>101</v>
      </c>
      <c r="D29" s="15" t="s">
        <v>93</v>
      </c>
      <c r="E29" s="15">
        <v>1</v>
      </c>
      <c r="F29" s="18" t="s">
        <v>19</v>
      </c>
      <c r="G29" s="17" t="s">
        <v>209</v>
      </c>
      <c r="H29" s="16">
        <v>30</v>
      </c>
      <c r="I29" s="15">
        <v>26</v>
      </c>
      <c r="J29" s="18" t="s">
        <v>192</v>
      </c>
      <c r="K29" s="16">
        <v>0.7</v>
      </c>
      <c r="L29" s="29"/>
      <c r="M29" s="16">
        <v>18</v>
      </c>
      <c r="P29" s="19">
        <f t="shared" si="0"/>
        <v>12.6</v>
      </c>
    </row>
    <row r="30" spans="1:16" s="25" customFormat="1" ht="18.75" customHeight="1">
      <c r="A30" s="25" t="str">
        <f t="shared" si="1"/>
        <v>BB007319李宪彬1</v>
      </c>
      <c r="B30" s="21" t="s">
        <v>56</v>
      </c>
      <c r="C30" s="21" t="s">
        <v>102</v>
      </c>
      <c r="D30" s="21" t="s">
        <v>18</v>
      </c>
      <c r="E30" s="21">
        <v>2</v>
      </c>
      <c r="F30" s="22" t="s">
        <v>19</v>
      </c>
      <c r="G30" s="23" t="s">
        <v>177</v>
      </c>
      <c r="H30" s="24">
        <v>60</v>
      </c>
      <c r="I30" s="21">
        <v>52</v>
      </c>
      <c r="J30" s="22" t="s">
        <v>191</v>
      </c>
      <c r="K30" s="24">
        <v>1</v>
      </c>
      <c r="L30" s="21">
        <v>8</v>
      </c>
      <c r="O30" s="26"/>
      <c r="P30" s="27">
        <f t="shared" si="0"/>
        <v>8</v>
      </c>
    </row>
    <row r="31" spans="1:16" s="25" customFormat="1" ht="18.75" customHeight="1">
      <c r="A31" s="25" t="str">
        <f>CONCATENATE(C31,G31,K31)</f>
        <v>BB007319宋宪亮1</v>
      </c>
      <c r="B31" s="21" t="s">
        <v>56</v>
      </c>
      <c r="C31" s="21" t="s">
        <v>102</v>
      </c>
      <c r="D31" s="21" t="s">
        <v>18</v>
      </c>
      <c r="E31" s="21">
        <v>2</v>
      </c>
      <c r="F31" s="22" t="s">
        <v>19</v>
      </c>
      <c r="G31" s="34" t="s">
        <v>222</v>
      </c>
      <c r="H31" s="24">
        <v>60</v>
      </c>
      <c r="I31" s="21">
        <v>52</v>
      </c>
      <c r="J31" s="22" t="s">
        <v>191</v>
      </c>
      <c r="K31" s="24">
        <v>1</v>
      </c>
      <c r="L31" s="21">
        <v>8</v>
      </c>
      <c r="O31" s="26"/>
      <c r="P31" s="27">
        <f>IF(I31&gt;=H31,(K31+(I31-H31)*0.006)*(L31+M31),K31*(L31+M31))</f>
        <v>8</v>
      </c>
    </row>
    <row r="32" spans="1:16" s="25" customFormat="1" ht="18.75" customHeight="1">
      <c r="A32" s="25" t="str">
        <f>CONCATENATE(C32,G32,K32)</f>
        <v>BB007319刘保申1</v>
      </c>
      <c r="B32" s="21" t="s">
        <v>56</v>
      </c>
      <c r="C32" s="21" t="s">
        <v>102</v>
      </c>
      <c r="D32" s="21" t="s">
        <v>18</v>
      </c>
      <c r="E32" s="21">
        <v>2</v>
      </c>
      <c r="F32" s="22" t="s">
        <v>19</v>
      </c>
      <c r="G32" s="34" t="s">
        <v>206</v>
      </c>
      <c r="H32" s="24">
        <v>60</v>
      </c>
      <c r="I32" s="21">
        <v>52</v>
      </c>
      <c r="J32" s="22" t="s">
        <v>191</v>
      </c>
      <c r="K32" s="24">
        <v>1</v>
      </c>
      <c r="L32" s="21">
        <v>8</v>
      </c>
      <c r="O32" s="26"/>
      <c r="P32" s="27">
        <f>IF(I32&gt;=H32,(K32+(I32-H32)*0.006)*(L32+M32),K32*(L32+M32))</f>
        <v>8</v>
      </c>
    </row>
    <row r="33" spans="1:16" s="25" customFormat="1" ht="18.75" customHeight="1">
      <c r="A33" s="25" t="str">
        <f>CONCATENATE(C33,G33,K33)</f>
        <v>BB007319曾范昌1</v>
      </c>
      <c r="B33" s="21" t="s">
        <v>56</v>
      </c>
      <c r="C33" s="21" t="s">
        <v>102</v>
      </c>
      <c r="D33" s="21" t="s">
        <v>18</v>
      </c>
      <c r="E33" s="21">
        <v>2</v>
      </c>
      <c r="F33" s="22" t="s">
        <v>19</v>
      </c>
      <c r="G33" s="34" t="s">
        <v>194</v>
      </c>
      <c r="H33" s="24">
        <v>60</v>
      </c>
      <c r="I33" s="21">
        <v>52</v>
      </c>
      <c r="J33" s="22" t="s">
        <v>191</v>
      </c>
      <c r="K33" s="24">
        <v>1</v>
      </c>
      <c r="L33" s="21">
        <v>8</v>
      </c>
      <c r="O33" s="26"/>
      <c r="P33" s="27">
        <f>IF(I33&gt;=H33,(K33+(I33-H33)*0.006)*(L33+M33),K33*(L33+M33))</f>
        <v>8</v>
      </c>
    </row>
    <row r="34" spans="1:16" s="25" customFormat="1" ht="18.75" customHeight="1">
      <c r="A34" s="25" t="str">
        <f>CONCATENATE(C34,G34,K34)</f>
        <v>BB007319张永中1</v>
      </c>
      <c r="B34" s="21" t="s">
        <v>56</v>
      </c>
      <c r="C34" s="21" t="s">
        <v>102</v>
      </c>
      <c r="D34" s="21" t="s">
        <v>18</v>
      </c>
      <c r="E34" s="21">
        <v>2</v>
      </c>
      <c r="F34" s="22" t="s">
        <v>19</v>
      </c>
      <c r="G34" s="34" t="s">
        <v>223</v>
      </c>
      <c r="H34" s="24">
        <v>60</v>
      </c>
      <c r="I34" s="21">
        <v>52</v>
      </c>
      <c r="J34" s="22" t="s">
        <v>191</v>
      </c>
      <c r="K34" s="24">
        <v>1</v>
      </c>
      <c r="L34" s="21">
        <v>4</v>
      </c>
      <c r="O34" s="26"/>
      <c r="P34" s="27">
        <f>IF(I34&gt;=H34,(K34+(I34-H34)*0.006)*(L34+M34),K34*(L34+M34))</f>
        <v>4</v>
      </c>
    </row>
    <row r="35" spans="1:16" ht="18.75" customHeight="1">
      <c r="A35" s="4" t="str">
        <f t="shared" si="1"/>
        <v>BB007321宋宪亮1</v>
      </c>
      <c r="B35" s="15" t="s">
        <v>57</v>
      </c>
      <c r="C35" s="15" t="s">
        <v>103</v>
      </c>
      <c r="D35" s="15" t="s">
        <v>18</v>
      </c>
      <c r="E35" s="15">
        <v>3</v>
      </c>
      <c r="F35" s="18" t="s">
        <v>19</v>
      </c>
      <c r="G35" s="17" t="s">
        <v>178</v>
      </c>
      <c r="H35" s="16">
        <v>60</v>
      </c>
      <c r="I35" s="15">
        <v>87</v>
      </c>
      <c r="J35" s="18" t="s">
        <v>191</v>
      </c>
      <c r="K35" s="16">
        <v>1</v>
      </c>
      <c r="L35" s="29">
        <v>8</v>
      </c>
      <c r="P35" s="19">
        <f t="shared" si="0"/>
        <v>9.296</v>
      </c>
    </row>
    <row r="36" spans="1:16" ht="18.75" customHeight="1">
      <c r="A36" s="4" t="str">
        <f>CONCATENATE(C36,G36,K36)</f>
        <v>BB007321刘保申1</v>
      </c>
      <c r="B36" s="15" t="s">
        <v>57</v>
      </c>
      <c r="C36" s="15" t="s">
        <v>103</v>
      </c>
      <c r="D36" s="15" t="s">
        <v>18</v>
      </c>
      <c r="E36" s="15">
        <v>3</v>
      </c>
      <c r="F36" s="18" t="s">
        <v>19</v>
      </c>
      <c r="G36" s="17" t="s">
        <v>206</v>
      </c>
      <c r="H36" s="16">
        <v>60</v>
      </c>
      <c r="I36" s="15">
        <v>87</v>
      </c>
      <c r="J36" s="18" t="s">
        <v>191</v>
      </c>
      <c r="K36" s="16">
        <v>1</v>
      </c>
      <c r="L36" s="29">
        <v>8</v>
      </c>
      <c r="P36" s="19">
        <f>IF(I36&gt;=H36,(K36+(I36-H36)*0.006)*(L36+M36),K36*(L36+M36))</f>
        <v>9.296</v>
      </c>
    </row>
    <row r="37" spans="1:16" ht="18.75" customHeight="1">
      <c r="A37" s="4" t="str">
        <f>CONCATENATE(C37,G37,K37)</f>
        <v>BB007321李宪彬1</v>
      </c>
      <c r="B37" s="15" t="s">
        <v>57</v>
      </c>
      <c r="C37" s="15" t="s">
        <v>103</v>
      </c>
      <c r="D37" s="15" t="s">
        <v>18</v>
      </c>
      <c r="E37" s="15">
        <v>3</v>
      </c>
      <c r="F37" s="18" t="s">
        <v>19</v>
      </c>
      <c r="G37" s="17" t="s">
        <v>225</v>
      </c>
      <c r="H37" s="16">
        <v>60</v>
      </c>
      <c r="I37" s="15">
        <v>87</v>
      </c>
      <c r="J37" s="18" t="s">
        <v>191</v>
      </c>
      <c r="K37" s="16">
        <v>1</v>
      </c>
      <c r="L37" s="29">
        <v>8</v>
      </c>
      <c r="P37" s="19">
        <f>IF(I37&gt;=H37,(K37+(I37-H37)*0.006)*(L37+M37),K37*(L37+M37))</f>
        <v>9.296</v>
      </c>
    </row>
    <row r="38" spans="1:16" ht="18.75" customHeight="1">
      <c r="A38" s="4" t="str">
        <f>CONCATENATE(C38,G38,K38)</f>
        <v>BB007321曾范昌1</v>
      </c>
      <c r="B38" s="15" t="s">
        <v>57</v>
      </c>
      <c r="C38" s="15" t="s">
        <v>103</v>
      </c>
      <c r="D38" s="15" t="s">
        <v>18</v>
      </c>
      <c r="E38" s="15">
        <v>3</v>
      </c>
      <c r="F38" s="18" t="s">
        <v>19</v>
      </c>
      <c r="G38" s="17" t="s">
        <v>194</v>
      </c>
      <c r="H38" s="16">
        <v>60</v>
      </c>
      <c r="I38" s="15">
        <v>87</v>
      </c>
      <c r="J38" s="18" t="s">
        <v>191</v>
      </c>
      <c r="K38" s="16">
        <v>1</v>
      </c>
      <c r="L38" s="29">
        <v>6</v>
      </c>
      <c r="P38" s="19">
        <f>IF(I38&gt;=H38,(K38+(I38-H38)*0.006)*(L38+M38),K38*(L38+M38))</f>
        <v>6.9719999999999995</v>
      </c>
    </row>
    <row r="39" spans="1:16" ht="18.75" customHeight="1">
      <c r="A39" s="4" t="str">
        <f>CONCATENATE(C39,G39,K39)</f>
        <v>BB007321张永中1</v>
      </c>
      <c r="B39" s="15" t="s">
        <v>57</v>
      </c>
      <c r="C39" s="15" t="s">
        <v>103</v>
      </c>
      <c r="D39" s="15" t="s">
        <v>18</v>
      </c>
      <c r="E39" s="15">
        <v>3</v>
      </c>
      <c r="F39" s="18" t="s">
        <v>19</v>
      </c>
      <c r="G39" s="17" t="s">
        <v>223</v>
      </c>
      <c r="H39" s="16">
        <v>60</v>
      </c>
      <c r="I39" s="15">
        <v>87</v>
      </c>
      <c r="J39" s="18" t="s">
        <v>191</v>
      </c>
      <c r="K39" s="16">
        <v>1</v>
      </c>
      <c r="L39" s="29">
        <v>6</v>
      </c>
      <c r="P39" s="19">
        <f>IF(I39&gt;=H39,(K39+(I39-H39)*0.006)*(L39+M39),K39*(L39+M39))</f>
        <v>6.9719999999999995</v>
      </c>
    </row>
    <row r="40" spans="1:16" ht="18.75" customHeight="1">
      <c r="A40" s="4" t="str">
        <f>CONCATENATE(C40,G40,K40)</f>
        <v>BB007321杨建平1</v>
      </c>
      <c r="B40" s="15" t="s">
        <v>57</v>
      </c>
      <c r="C40" s="15" t="s">
        <v>103</v>
      </c>
      <c r="D40" s="15" t="s">
        <v>18</v>
      </c>
      <c r="E40" s="15">
        <v>3</v>
      </c>
      <c r="F40" s="18" t="s">
        <v>19</v>
      </c>
      <c r="G40" s="17" t="s">
        <v>228</v>
      </c>
      <c r="H40" s="16">
        <v>60</v>
      </c>
      <c r="I40" s="15">
        <v>87</v>
      </c>
      <c r="J40" s="18" t="s">
        <v>191</v>
      </c>
      <c r="K40" s="16">
        <v>1</v>
      </c>
      <c r="L40" s="29">
        <v>18</v>
      </c>
      <c r="P40" s="19">
        <f>IF(I40&gt;=H40,(K40+(I40-H40)*0.006)*(L40+M40),K40*(L40+M40))</f>
        <v>20.915999999999997</v>
      </c>
    </row>
    <row r="41" spans="1:16" ht="18.75" customHeight="1">
      <c r="A41" s="4" t="str">
        <f t="shared" si="1"/>
        <v>BB007324石玉0.8</v>
      </c>
      <c r="B41" s="15" t="s">
        <v>58</v>
      </c>
      <c r="C41" s="15" t="s">
        <v>104</v>
      </c>
      <c r="D41" s="15" t="s">
        <v>18</v>
      </c>
      <c r="E41" s="15">
        <v>1</v>
      </c>
      <c r="F41" s="18" t="s">
        <v>19</v>
      </c>
      <c r="G41" s="17" t="s">
        <v>210</v>
      </c>
      <c r="H41" s="16">
        <v>30</v>
      </c>
      <c r="I41" s="15">
        <v>28</v>
      </c>
      <c r="J41" s="18" t="s">
        <v>192</v>
      </c>
      <c r="K41" s="16">
        <v>0.8</v>
      </c>
      <c r="L41" s="29"/>
      <c r="M41" s="16">
        <v>18</v>
      </c>
      <c r="P41" s="19">
        <f t="shared" si="0"/>
        <v>14.4</v>
      </c>
    </row>
    <row r="42" spans="1:16" ht="18.75" customHeight="1">
      <c r="A42" s="4" t="str">
        <f t="shared" si="1"/>
        <v>BB007324毛丽丽0.8</v>
      </c>
      <c r="B42" s="15" t="s">
        <v>58</v>
      </c>
      <c r="C42" s="15" t="s">
        <v>104</v>
      </c>
      <c r="D42" s="15" t="s">
        <v>93</v>
      </c>
      <c r="E42" s="15">
        <v>1</v>
      </c>
      <c r="F42" s="18" t="s">
        <v>19</v>
      </c>
      <c r="G42" s="17" t="s">
        <v>179</v>
      </c>
      <c r="H42" s="16">
        <v>30</v>
      </c>
      <c r="I42" s="15">
        <v>30</v>
      </c>
      <c r="J42" s="18" t="s">
        <v>192</v>
      </c>
      <c r="K42" s="16">
        <v>0.8</v>
      </c>
      <c r="L42" s="29"/>
      <c r="M42" s="16">
        <v>18</v>
      </c>
      <c r="P42" s="19">
        <f t="shared" si="0"/>
        <v>14.4</v>
      </c>
    </row>
    <row r="43" spans="1:16" ht="18.75" customHeight="1">
      <c r="A43" s="4" t="str">
        <f t="shared" si="1"/>
        <v>BB007324代兴龙0.8</v>
      </c>
      <c r="B43" s="15" t="s">
        <v>58</v>
      </c>
      <c r="C43" s="15" t="s">
        <v>104</v>
      </c>
      <c r="D43" s="15" t="s">
        <v>94</v>
      </c>
      <c r="E43" s="15">
        <v>1</v>
      </c>
      <c r="F43" s="18" t="s">
        <v>19</v>
      </c>
      <c r="G43" s="17" t="s">
        <v>180</v>
      </c>
      <c r="H43" s="16">
        <v>30</v>
      </c>
      <c r="I43" s="15">
        <v>29</v>
      </c>
      <c r="J43" s="18" t="s">
        <v>192</v>
      </c>
      <c r="K43" s="16">
        <v>0.8</v>
      </c>
      <c r="L43" s="29"/>
      <c r="M43" s="16">
        <v>18</v>
      </c>
      <c r="P43" s="19">
        <f t="shared" si="0"/>
        <v>14.4</v>
      </c>
    </row>
    <row r="44" spans="1:16" s="25" customFormat="1" ht="18.75" customHeight="1">
      <c r="A44" s="25" t="str">
        <f t="shared" si="1"/>
        <v>BB007326李宪彬0.8</v>
      </c>
      <c r="B44" s="21" t="s">
        <v>59</v>
      </c>
      <c r="C44" s="21" t="s">
        <v>105</v>
      </c>
      <c r="D44" s="21" t="s">
        <v>18</v>
      </c>
      <c r="E44" s="21">
        <v>1</v>
      </c>
      <c r="F44" s="22" t="s">
        <v>19</v>
      </c>
      <c r="G44" s="23" t="s">
        <v>177</v>
      </c>
      <c r="H44" s="24">
        <v>30</v>
      </c>
      <c r="I44" s="21">
        <v>26</v>
      </c>
      <c r="J44" s="22" t="s">
        <v>192</v>
      </c>
      <c r="K44" s="24">
        <v>0.8</v>
      </c>
      <c r="L44" s="21"/>
      <c r="M44" s="24">
        <v>15</v>
      </c>
      <c r="O44" s="26"/>
      <c r="P44" s="27">
        <f t="shared" si="0"/>
        <v>12</v>
      </c>
    </row>
    <row r="45" spans="1:16" s="25" customFormat="1" ht="18.75" customHeight="1">
      <c r="A45" s="25" t="str">
        <f>CONCATENATE(C45,G45,K45)</f>
        <v>BB007326郭营0.8</v>
      </c>
      <c r="B45" s="21" t="s">
        <v>59</v>
      </c>
      <c r="C45" s="21" t="s">
        <v>105</v>
      </c>
      <c r="D45" s="21" t="s">
        <v>18</v>
      </c>
      <c r="E45" s="21">
        <v>1</v>
      </c>
      <c r="F45" s="22" t="s">
        <v>19</v>
      </c>
      <c r="G45" s="34" t="s">
        <v>224</v>
      </c>
      <c r="H45" s="24">
        <v>30</v>
      </c>
      <c r="I45" s="21">
        <v>26</v>
      </c>
      <c r="J45" s="22" t="s">
        <v>192</v>
      </c>
      <c r="K45" s="24">
        <v>0.8</v>
      </c>
      <c r="L45" s="21"/>
      <c r="M45" s="24">
        <v>3</v>
      </c>
      <c r="O45" s="26"/>
      <c r="P45" s="27">
        <f>IF(I45&gt;=H45,(K45+(I45-H45)*0.006)*(L45+M45),K45*(L45+M45))</f>
        <v>2.4000000000000004</v>
      </c>
    </row>
    <row r="46" spans="1:16" s="25" customFormat="1" ht="18.75" customHeight="1">
      <c r="A46" s="25" t="str">
        <f t="shared" si="1"/>
        <v>BB007326李宪彬0.7</v>
      </c>
      <c r="B46" s="21" t="s">
        <v>59</v>
      </c>
      <c r="C46" s="21" t="s">
        <v>105</v>
      </c>
      <c r="D46" s="21" t="s">
        <v>93</v>
      </c>
      <c r="E46" s="21">
        <v>1</v>
      </c>
      <c r="F46" s="22" t="s">
        <v>19</v>
      </c>
      <c r="G46" s="23" t="s">
        <v>177</v>
      </c>
      <c r="H46" s="24">
        <v>30</v>
      </c>
      <c r="I46" s="21">
        <v>26</v>
      </c>
      <c r="J46" s="22" t="s">
        <v>192</v>
      </c>
      <c r="K46" s="24">
        <v>0.7</v>
      </c>
      <c r="L46" s="21"/>
      <c r="M46" s="24">
        <v>15</v>
      </c>
      <c r="O46" s="26"/>
      <c r="P46" s="27">
        <f t="shared" si="0"/>
        <v>10.5</v>
      </c>
    </row>
    <row r="47" spans="1:16" s="25" customFormat="1" ht="18.75" customHeight="1">
      <c r="A47" s="25" t="str">
        <f>CONCATENATE(C47,G47,K47)</f>
        <v>BB007326郭营0.7</v>
      </c>
      <c r="B47" s="21" t="s">
        <v>59</v>
      </c>
      <c r="C47" s="21" t="s">
        <v>105</v>
      </c>
      <c r="D47" s="21" t="s">
        <v>93</v>
      </c>
      <c r="E47" s="21">
        <v>1</v>
      </c>
      <c r="F47" s="22" t="s">
        <v>19</v>
      </c>
      <c r="G47" s="34" t="s">
        <v>224</v>
      </c>
      <c r="H47" s="24">
        <v>30</v>
      </c>
      <c r="I47" s="21">
        <v>26</v>
      </c>
      <c r="J47" s="22" t="s">
        <v>192</v>
      </c>
      <c r="K47" s="24">
        <v>0.7</v>
      </c>
      <c r="L47" s="21"/>
      <c r="M47" s="24">
        <v>3</v>
      </c>
      <c r="O47" s="26"/>
      <c r="P47" s="27">
        <f>IF(I47&gt;=H47,(K47+(I47-H47)*0.006)*(L47+M47),K47*(L47+M47))</f>
        <v>2.0999999999999996</v>
      </c>
    </row>
    <row r="48" spans="1:16" s="25" customFormat="1" ht="18.75" customHeight="1">
      <c r="A48" s="25" t="str">
        <f t="shared" si="1"/>
        <v>BB007332刘鹏1</v>
      </c>
      <c r="B48" s="21" t="s">
        <v>60</v>
      </c>
      <c r="C48" s="21" t="s">
        <v>106</v>
      </c>
      <c r="D48" s="21" t="s">
        <v>18</v>
      </c>
      <c r="E48" s="21">
        <v>2</v>
      </c>
      <c r="F48" s="22" t="s">
        <v>19</v>
      </c>
      <c r="G48" s="23" t="s">
        <v>211</v>
      </c>
      <c r="H48" s="24">
        <v>60</v>
      </c>
      <c r="I48" s="21">
        <v>87</v>
      </c>
      <c r="J48" s="22" t="s">
        <v>191</v>
      </c>
      <c r="K48" s="24">
        <v>1</v>
      </c>
      <c r="L48" s="21">
        <v>10</v>
      </c>
      <c r="O48" s="26"/>
      <c r="P48" s="27">
        <f t="shared" si="0"/>
        <v>11.62</v>
      </c>
    </row>
    <row r="49" spans="1:16" s="25" customFormat="1" ht="18.75" customHeight="1">
      <c r="A49" s="25" t="str">
        <f>CONCATENATE(C49,G49,K49)</f>
        <v>BB007332王振林1</v>
      </c>
      <c r="B49" s="21" t="s">
        <v>60</v>
      </c>
      <c r="C49" s="21" t="s">
        <v>106</v>
      </c>
      <c r="D49" s="21" t="s">
        <v>18</v>
      </c>
      <c r="E49" s="21">
        <v>2</v>
      </c>
      <c r="F49" s="22" t="s">
        <v>19</v>
      </c>
      <c r="G49" s="23" t="s">
        <v>214</v>
      </c>
      <c r="H49" s="24">
        <v>60</v>
      </c>
      <c r="I49" s="21">
        <v>87</v>
      </c>
      <c r="J49" s="22" t="s">
        <v>191</v>
      </c>
      <c r="K49" s="24">
        <v>1</v>
      </c>
      <c r="L49" s="21">
        <v>14</v>
      </c>
      <c r="O49" s="26"/>
      <c r="P49" s="27">
        <f>IF(I49&gt;=H49,(K49+(I49-H49)*0.006)*(L49+M49),K49*(L49+M49))</f>
        <v>16.268</v>
      </c>
    </row>
    <row r="50" spans="1:16" s="25" customFormat="1" ht="18.75" customHeight="1">
      <c r="A50" s="25" t="str">
        <f>CONCATENATE(C50,G50,K50)</f>
        <v>BB007332孙学振1</v>
      </c>
      <c r="B50" s="21" t="s">
        <v>60</v>
      </c>
      <c r="C50" s="21" t="s">
        <v>106</v>
      </c>
      <c r="D50" s="21" t="s">
        <v>18</v>
      </c>
      <c r="E50" s="21">
        <v>2</v>
      </c>
      <c r="F50" s="22" t="s">
        <v>19</v>
      </c>
      <c r="G50" s="23" t="s">
        <v>215</v>
      </c>
      <c r="H50" s="24">
        <v>60</v>
      </c>
      <c r="I50" s="21">
        <v>87</v>
      </c>
      <c r="J50" s="22" t="s">
        <v>191</v>
      </c>
      <c r="K50" s="24">
        <v>1</v>
      </c>
      <c r="L50" s="21">
        <v>12</v>
      </c>
      <c r="O50" s="26"/>
      <c r="P50" s="27">
        <f>IF(I50&gt;=H50,(K50+(I50-H50)*0.006)*(L50+M50),K50*(L50+M50))</f>
        <v>13.943999999999999</v>
      </c>
    </row>
    <row r="51" spans="1:16" ht="18.75" customHeight="1">
      <c r="A51" s="4" t="str">
        <f t="shared" si="1"/>
        <v>BB008317刘保申1</v>
      </c>
      <c r="B51" s="21" t="s">
        <v>61</v>
      </c>
      <c r="C51" s="21" t="s">
        <v>107</v>
      </c>
      <c r="D51" s="21" t="s">
        <v>18</v>
      </c>
      <c r="E51" s="21">
        <v>3.5</v>
      </c>
      <c r="F51" s="22" t="s">
        <v>19</v>
      </c>
      <c r="G51" s="23" t="s">
        <v>206</v>
      </c>
      <c r="H51" s="24">
        <v>60</v>
      </c>
      <c r="I51" s="21">
        <v>68</v>
      </c>
      <c r="J51" s="22" t="s">
        <v>191</v>
      </c>
      <c r="K51" s="24">
        <v>1</v>
      </c>
      <c r="L51" s="29">
        <v>30</v>
      </c>
      <c r="M51" s="25"/>
      <c r="N51" s="25"/>
      <c r="O51" s="26"/>
      <c r="P51" s="27">
        <f t="shared" si="0"/>
        <v>31.44</v>
      </c>
    </row>
    <row r="52" spans="1:16" ht="18.75" customHeight="1">
      <c r="A52" s="4" t="str">
        <f>CONCATENATE(C52,G52,K52)</f>
        <v>BB008317鲍印广1</v>
      </c>
      <c r="B52" s="21" t="s">
        <v>61</v>
      </c>
      <c r="C52" s="21" t="s">
        <v>107</v>
      </c>
      <c r="D52" s="21" t="s">
        <v>18</v>
      </c>
      <c r="E52" s="21">
        <v>3.5</v>
      </c>
      <c r="F52" s="22" t="s">
        <v>19</v>
      </c>
      <c r="G52" s="23" t="s">
        <v>207</v>
      </c>
      <c r="H52" s="24">
        <v>60</v>
      </c>
      <c r="I52" s="21">
        <v>68</v>
      </c>
      <c r="J52" s="22" t="s">
        <v>191</v>
      </c>
      <c r="K52" s="24">
        <v>1</v>
      </c>
      <c r="L52" s="29">
        <v>21</v>
      </c>
      <c r="M52" s="25"/>
      <c r="N52" s="25"/>
      <c r="O52" s="26"/>
      <c r="P52" s="27">
        <f>IF(I52&gt;=H52,(K52+(I52-H52)*0.006)*(L52+M52),K52*(L52+M52))</f>
        <v>22.008000000000003</v>
      </c>
    </row>
    <row r="53" spans="1:16" ht="18.75" customHeight="1">
      <c r="A53" s="4" t="str">
        <f>CONCATENATE(C53,G53,K53)</f>
        <v>BB008317郭营1</v>
      </c>
      <c r="B53" s="21" t="s">
        <v>61</v>
      </c>
      <c r="C53" s="21" t="s">
        <v>107</v>
      </c>
      <c r="D53" s="21" t="s">
        <v>18</v>
      </c>
      <c r="E53" s="21">
        <v>3.5</v>
      </c>
      <c r="F53" s="22" t="s">
        <v>19</v>
      </c>
      <c r="G53" s="23" t="s">
        <v>212</v>
      </c>
      <c r="H53" s="24">
        <v>60</v>
      </c>
      <c r="I53" s="21">
        <v>68</v>
      </c>
      <c r="J53" s="22" t="s">
        <v>191</v>
      </c>
      <c r="K53" s="24">
        <v>1</v>
      </c>
      <c r="L53" s="29">
        <v>12</v>
      </c>
      <c r="M53" s="25"/>
      <c r="N53" s="25"/>
      <c r="O53" s="26"/>
      <c r="P53" s="27">
        <f>IF(I53&gt;=H53,(K53+(I53-H53)*0.006)*(L53+M53),K53*(L53+M53))</f>
        <v>12.576</v>
      </c>
    </row>
    <row r="54" spans="1:16" ht="18.75" customHeight="1">
      <c r="A54" s="4" t="str">
        <f t="shared" si="1"/>
        <v>BB008317曾范昌1</v>
      </c>
      <c r="B54" s="21" t="s">
        <v>61</v>
      </c>
      <c r="C54" s="21" t="s">
        <v>107</v>
      </c>
      <c r="D54" s="21" t="s">
        <v>93</v>
      </c>
      <c r="E54" s="21">
        <v>3.5</v>
      </c>
      <c r="F54" s="22" t="s">
        <v>19</v>
      </c>
      <c r="G54" s="23" t="s">
        <v>181</v>
      </c>
      <c r="H54" s="24">
        <v>60</v>
      </c>
      <c r="I54" s="21">
        <v>62</v>
      </c>
      <c r="J54" s="22" t="s">
        <v>191</v>
      </c>
      <c r="K54" s="24">
        <v>1</v>
      </c>
      <c r="L54" s="29">
        <v>27</v>
      </c>
      <c r="M54" s="25"/>
      <c r="N54" s="25"/>
      <c r="O54" s="26"/>
      <c r="P54" s="27">
        <f t="shared" si="0"/>
        <v>27.324</v>
      </c>
    </row>
    <row r="55" spans="1:16" ht="18.75" customHeight="1">
      <c r="A55" s="4" t="str">
        <f>CONCATENATE(C55,G55,K55)</f>
        <v>BB008317郭营1</v>
      </c>
      <c r="B55" s="21" t="s">
        <v>61</v>
      </c>
      <c r="C55" s="21" t="s">
        <v>107</v>
      </c>
      <c r="D55" s="21" t="s">
        <v>93</v>
      </c>
      <c r="E55" s="21">
        <v>3.5</v>
      </c>
      <c r="F55" s="22" t="s">
        <v>19</v>
      </c>
      <c r="G55" s="23" t="s">
        <v>212</v>
      </c>
      <c r="H55" s="24">
        <v>60</v>
      </c>
      <c r="I55" s="21">
        <v>62</v>
      </c>
      <c r="J55" s="22" t="s">
        <v>191</v>
      </c>
      <c r="K55" s="24">
        <v>1</v>
      </c>
      <c r="L55" s="29">
        <v>36</v>
      </c>
      <c r="M55" s="25"/>
      <c r="N55" s="25"/>
      <c r="O55" s="26"/>
      <c r="P55" s="27">
        <f>IF(I55&gt;=H55,(K55+(I55-H55)*0.006)*(L55+M55),K55*(L55+M55))</f>
        <v>36.432</v>
      </c>
    </row>
    <row r="56" spans="1:16" ht="18.75" customHeight="1">
      <c r="A56" s="25" t="str">
        <f t="shared" si="1"/>
        <v>BB008319张永中0.8</v>
      </c>
      <c r="B56" s="21" t="s">
        <v>62</v>
      </c>
      <c r="C56" s="21" t="s">
        <v>108</v>
      </c>
      <c r="D56" s="21" t="s">
        <v>18</v>
      </c>
      <c r="E56" s="21">
        <v>1</v>
      </c>
      <c r="F56" s="22" t="s">
        <v>19</v>
      </c>
      <c r="G56" s="23" t="s">
        <v>182</v>
      </c>
      <c r="H56" s="24">
        <v>30</v>
      </c>
      <c r="I56" s="21">
        <v>36</v>
      </c>
      <c r="J56" s="22" t="s">
        <v>192</v>
      </c>
      <c r="K56" s="24">
        <v>0.8</v>
      </c>
      <c r="L56" s="21"/>
      <c r="M56" s="24">
        <v>3</v>
      </c>
      <c r="N56" s="25"/>
      <c r="O56" s="26"/>
      <c r="P56" s="27">
        <f t="shared" si="0"/>
        <v>2.508</v>
      </c>
    </row>
    <row r="57" spans="1:16" ht="18.75" customHeight="1">
      <c r="A57" s="25" t="str">
        <f t="shared" si="1"/>
        <v>BB008319张永中0.7</v>
      </c>
      <c r="B57" s="21" t="s">
        <v>62</v>
      </c>
      <c r="C57" s="21" t="s">
        <v>108</v>
      </c>
      <c r="D57" s="21" t="s">
        <v>93</v>
      </c>
      <c r="E57" s="21">
        <v>1</v>
      </c>
      <c r="F57" s="22" t="s">
        <v>19</v>
      </c>
      <c r="G57" s="23" t="s">
        <v>182</v>
      </c>
      <c r="H57" s="24">
        <v>30</v>
      </c>
      <c r="I57" s="21">
        <v>32</v>
      </c>
      <c r="J57" s="22" t="s">
        <v>192</v>
      </c>
      <c r="K57" s="24">
        <v>0.7</v>
      </c>
      <c r="L57" s="21"/>
      <c r="M57" s="24">
        <v>3</v>
      </c>
      <c r="N57" s="25"/>
      <c r="O57" s="26"/>
      <c r="P57" s="27">
        <f t="shared" si="0"/>
        <v>2.136</v>
      </c>
    </row>
    <row r="58" spans="1:16" ht="18.75" customHeight="1">
      <c r="A58" s="25" t="str">
        <f t="shared" si="1"/>
        <v>BB008319张永中0.7</v>
      </c>
      <c r="B58" s="21" t="s">
        <v>62</v>
      </c>
      <c r="C58" s="21" t="s">
        <v>108</v>
      </c>
      <c r="D58" s="21" t="s">
        <v>94</v>
      </c>
      <c r="E58" s="21">
        <v>1</v>
      </c>
      <c r="F58" s="22" t="s">
        <v>19</v>
      </c>
      <c r="G58" s="23" t="s">
        <v>182</v>
      </c>
      <c r="H58" s="24">
        <v>30</v>
      </c>
      <c r="I58" s="21">
        <v>32</v>
      </c>
      <c r="J58" s="22" t="s">
        <v>192</v>
      </c>
      <c r="K58" s="24">
        <v>0.7</v>
      </c>
      <c r="L58" s="21"/>
      <c r="M58" s="24">
        <v>3</v>
      </c>
      <c r="N58" s="25"/>
      <c r="O58" s="26"/>
      <c r="P58" s="27">
        <f t="shared" si="0"/>
        <v>2.136</v>
      </c>
    </row>
    <row r="59" spans="1:16" ht="18.75" customHeight="1">
      <c r="A59" s="25" t="str">
        <f t="shared" si="1"/>
        <v>BB008319张永中0.7</v>
      </c>
      <c r="B59" s="21" t="s">
        <v>62</v>
      </c>
      <c r="C59" s="21" t="s">
        <v>108</v>
      </c>
      <c r="D59" s="21" t="s">
        <v>95</v>
      </c>
      <c r="E59" s="21">
        <v>1</v>
      </c>
      <c r="F59" s="22" t="s">
        <v>19</v>
      </c>
      <c r="G59" s="23" t="s">
        <v>182</v>
      </c>
      <c r="H59" s="24">
        <v>30</v>
      </c>
      <c r="I59" s="21">
        <v>30</v>
      </c>
      <c r="J59" s="22" t="s">
        <v>192</v>
      </c>
      <c r="K59" s="24">
        <v>0.7</v>
      </c>
      <c r="L59" s="21"/>
      <c r="M59" s="24">
        <v>3</v>
      </c>
      <c r="N59" s="25"/>
      <c r="O59" s="26"/>
      <c r="P59" s="27">
        <f t="shared" si="0"/>
        <v>2.0999999999999996</v>
      </c>
    </row>
    <row r="60" spans="1:16" ht="18.75" customHeight="1">
      <c r="A60" s="25" t="str">
        <f aca="true" t="shared" si="2" ref="A60:A67">CONCATENATE(C60,G60,K60)</f>
        <v>BB008319鲍印广0.8</v>
      </c>
      <c r="B60" s="21" t="s">
        <v>62</v>
      </c>
      <c r="C60" s="21" t="s">
        <v>108</v>
      </c>
      <c r="D60" s="21" t="s">
        <v>18</v>
      </c>
      <c r="E60" s="21">
        <v>1</v>
      </c>
      <c r="F60" s="22" t="s">
        <v>19</v>
      </c>
      <c r="G60" s="23" t="s">
        <v>183</v>
      </c>
      <c r="H60" s="24">
        <v>30</v>
      </c>
      <c r="I60" s="21">
        <v>36</v>
      </c>
      <c r="J60" s="22" t="s">
        <v>192</v>
      </c>
      <c r="K60" s="24">
        <v>0.8</v>
      </c>
      <c r="L60" s="21"/>
      <c r="M60" s="24">
        <v>9</v>
      </c>
      <c r="N60" s="25"/>
      <c r="O60" s="26"/>
      <c r="P60" s="27">
        <f aca="true" t="shared" si="3" ref="P60:P67">IF(I60&gt;=H60,(K60+(I60-H60)*0.006)*(L60+M60),K60*(L60+M60))</f>
        <v>7.524000000000001</v>
      </c>
    </row>
    <row r="61" spans="1:16" ht="18.75" customHeight="1">
      <c r="A61" s="25" t="str">
        <f t="shared" si="2"/>
        <v>BB008319鲍印广0.7</v>
      </c>
      <c r="B61" s="21" t="s">
        <v>62</v>
      </c>
      <c r="C61" s="21" t="s">
        <v>108</v>
      </c>
      <c r="D61" s="21" t="s">
        <v>93</v>
      </c>
      <c r="E61" s="21">
        <v>1</v>
      </c>
      <c r="F61" s="22" t="s">
        <v>19</v>
      </c>
      <c r="G61" s="23" t="s">
        <v>183</v>
      </c>
      <c r="H61" s="24">
        <v>30</v>
      </c>
      <c r="I61" s="21">
        <v>32</v>
      </c>
      <c r="J61" s="22" t="s">
        <v>192</v>
      </c>
      <c r="K61" s="24">
        <v>0.7</v>
      </c>
      <c r="L61" s="21"/>
      <c r="M61" s="24">
        <v>9</v>
      </c>
      <c r="N61" s="25"/>
      <c r="O61" s="26"/>
      <c r="P61" s="27">
        <f t="shared" si="3"/>
        <v>6.4079999999999995</v>
      </c>
    </row>
    <row r="62" spans="1:16" ht="18.75" customHeight="1">
      <c r="A62" s="25" t="str">
        <f t="shared" si="2"/>
        <v>BB008319鲍印广0.7</v>
      </c>
      <c r="B62" s="21" t="s">
        <v>62</v>
      </c>
      <c r="C62" s="21" t="s">
        <v>108</v>
      </c>
      <c r="D62" s="21" t="s">
        <v>94</v>
      </c>
      <c r="E62" s="21">
        <v>1</v>
      </c>
      <c r="F62" s="22" t="s">
        <v>19</v>
      </c>
      <c r="G62" s="23" t="s">
        <v>183</v>
      </c>
      <c r="H62" s="24">
        <v>30</v>
      </c>
      <c r="I62" s="21">
        <v>32</v>
      </c>
      <c r="J62" s="22" t="s">
        <v>192</v>
      </c>
      <c r="K62" s="24">
        <v>0.7</v>
      </c>
      <c r="L62" s="21"/>
      <c r="M62" s="24">
        <v>9</v>
      </c>
      <c r="N62" s="25"/>
      <c r="O62" s="26"/>
      <c r="P62" s="27">
        <f t="shared" si="3"/>
        <v>6.4079999999999995</v>
      </c>
    </row>
    <row r="63" spans="1:16" ht="18.75" customHeight="1">
      <c r="A63" s="25" t="str">
        <f t="shared" si="2"/>
        <v>BB008319鲍印广0.7</v>
      </c>
      <c r="B63" s="21" t="s">
        <v>62</v>
      </c>
      <c r="C63" s="21" t="s">
        <v>108</v>
      </c>
      <c r="D63" s="21" t="s">
        <v>95</v>
      </c>
      <c r="E63" s="21">
        <v>1</v>
      </c>
      <c r="F63" s="22" t="s">
        <v>19</v>
      </c>
      <c r="G63" s="23" t="s">
        <v>183</v>
      </c>
      <c r="H63" s="24">
        <v>30</v>
      </c>
      <c r="I63" s="21">
        <v>30</v>
      </c>
      <c r="J63" s="22" t="s">
        <v>192</v>
      </c>
      <c r="K63" s="24">
        <v>0.7</v>
      </c>
      <c r="L63" s="21"/>
      <c r="M63" s="24">
        <v>9</v>
      </c>
      <c r="N63" s="25"/>
      <c r="O63" s="26"/>
      <c r="P63" s="27">
        <f t="shared" si="3"/>
        <v>6.3</v>
      </c>
    </row>
    <row r="64" spans="1:16" ht="18.75" customHeight="1">
      <c r="A64" s="25" t="str">
        <f t="shared" si="2"/>
        <v>BB008319郭营0.8</v>
      </c>
      <c r="B64" s="21" t="s">
        <v>62</v>
      </c>
      <c r="C64" s="21" t="s">
        <v>108</v>
      </c>
      <c r="D64" s="21" t="s">
        <v>18</v>
      </c>
      <c r="E64" s="21">
        <v>1</v>
      </c>
      <c r="F64" s="22" t="s">
        <v>19</v>
      </c>
      <c r="G64" s="23" t="s">
        <v>212</v>
      </c>
      <c r="H64" s="24">
        <v>30</v>
      </c>
      <c r="I64" s="21">
        <v>36</v>
      </c>
      <c r="J64" s="22" t="s">
        <v>192</v>
      </c>
      <c r="K64" s="24">
        <v>0.8</v>
      </c>
      <c r="L64" s="21"/>
      <c r="M64" s="24">
        <v>6</v>
      </c>
      <c r="N64" s="25"/>
      <c r="O64" s="26"/>
      <c r="P64" s="27">
        <f t="shared" si="3"/>
        <v>5.016</v>
      </c>
    </row>
    <row r="65" spans="1:16" ht="18.75" customHeight="1">
      <c r="A65" s="25" t="str">
        <f t="shared" si="2"/>
        <v>BB008319郭营0.7</v>
      </c>
      <c r="B65" s="21" t="s">
        <v>62</v>
      </c>
      <c r="C65" s="21" t="s">
        <v>108</v>
      </c>
      <c r="D65" s="21" t="s">
        <v>93</v>
      </c>
      <c r="E65" s="21">
        <v>1</v>
      </c>
      <c r="F65" s="22" t="s">
        <v>19</v>
      </c>
      <c r="G65" s="23" t="s">
        <v>212</v>
      </c>
      <c r="H65" s="24">
        <v>30</v>
      </c>
      <c r="I65" s="21">
        <v>32</v>
      </c>
      <c r="J65" s="22" t="s">
        <v>192</v>
      </c>
      <c r="K65" s="24">
        <v>0.7</v>
      </c>
      <c r="L65" s="21"/>
      <c r="M65" s="24">
        <v>6</v>
      </c>
      <c r="N65" s="25"/>
      <c r="O65" s="26"/>
      <c r="P65" s="27">
        <f t="shared" si="3"/>
        <v>4.272</v>
      </c>
    </row>
    <row r="66" spans="1:16" ht="18.75" customHeight="1">
      <c r="A66" s="25" t="str">
        <f t="shared" si="2"/>
        <v>BB008319郭营0.7</v>
      </c>
      <c r="B66" s="21" t="s">
        <v>62</v>
      </c>
      <c r="C66" s="21" t="s">
        <v>108</v>
      </c>
      <c r="D66" s="21" t="s">
        <v>94</v>
      </c>
      <c r="E66" s="21">
        <v>1</v>
      </c>
      <c r="F66" s="22" t="s">
        <v>19</v>
      </c>
      <c r="G66" s="23" t="s">
        <v>212</v>
      </c>
      <c r="H66" s="24">
        <v>30</v>
      </c>
      <c r="I66" s="21">
        <v>32</v>
      </c>
      <c r="J66" s="22" t="s">
        <v>192</v>
      </c>
      <c r="K66" s="24">
        <v>0.7</v>
      </c>
      <c r="L66" s="21"/>
      <c r="M66" s="24">
        <v>6</v>
      </c>
      <c r="N66" s="25"/>
      <c r="O66" s="26"/>
      <c r="P66" s="27">
        <f t="shared" si="3"/>
        <v>4.272</v>
      </c>
    </row>
    <row r="67" spans="1:16" ht="18.75" customHeight="1">
      <c r="A67" s="25" t="str">
        <f t="shared" si="2"/>
        <v>BB008319郭营0.7</v>
      </c>
      <c r="B67" s="21" t="s">
        <v>62</v>
      </c>
      <c r="C67" s="21" t="s">
        <v>108</v>
      </c>
      <c r="D67" s="21" t="s">
        <v>95</v>
      </c>
      <c r="E67" s="21">
        <v>1</v>
      </c>
      <c r="F67" s="22" t="s">
        <v>19</v>
      </c>
      <c r="G67" s="23" t="s">
        <v>212</v>
      </c>
      <c r="H67" s="24">
        <v>30</v>
      </c>
      <c r="I67" s="21">
        <v>30</v>
      </c>
      <c r="J67" s="22" t="s">
        <v>192</v>
      </c>
      <c r="K67" s="24">
        <v>0.7</v>
      </c>
      <c r="L67" s="21"/>
      <c r="M67" s="24">
        <v>6</v>
      </c>
      <c r="N67" s="25"/>
      <c r="O67" s="26"/>
      <c r="P67" s="27">
        <f t="shared" si="3"/>
        <v>4.199999999999999</v>
      </c>
    </row>
    <row r="68" spans="1:16" ht="18.75" customHeight="1">
      <c r="A68" s="4" t="str">
        <f t="shared" si="1"/>
        <v>BB008322吴承来1</v>
      </c>
      <c r="B68" s="15" t="s">
        <v>63</v>
      </c>
      <c r="C68" s="15" t="s">
        <v>109</v>
      </c>
      <c r="D68" s="15" t="s">
        <v>18</v>
      </c>
      <c r="E68" s="15">
        <v>3</v>
      </c>
      <c r="F68" s="18" t="s">
        <v>19</v>
      </c>
      <c r="G68" s="17" t="s">
        <v>25</v>
      </c>
      <c r="H68" s="16">
        <v>60</v>
      </c>
      <c r="I68" s="15">
        <v>88</v>
      </c>
      <c r="J68" s="18" t="s">
        <v>191</v>
      </c>
      <c r="K68" s="16">
        <v>1</v>
      </c>
      <c r="L68" s="29">
        <v>54</v>
      </c>
      <c r="P68" s="19">
        <f t="shared" si="0"/>
        <v>63.071999999999996</v>
      </c>
    </row>
    <row r="69" spans="1:16" ht="18.75" customHeight="1">
      <c r="A69" s="4" t="str">
        <f t="shared" si="1"/>
        <v>BB008323陈燕红1</v>
      </c>
      <c r="B69" s="15" t="s">
        <v>64</v>
      </c>
      <c r="C69" s="15" t="s">
        <v>110</v>
      </c>
      <c r="D69" s="15" t="s">
        <v>18</v>
      </c>
      <c r="E69" s="15">
        <v>3</v>
      </c>
      <c r="F69" s="18" t="s">
        <v>19</v>
      </c>
      <c r="G69" s="17" t="s">
        <v>26</v>
      </c>
      <c r="H69" s="16">
        <v>60</v>
      </c>
      <c r="I69" s="15">
        <v>88</v>
      </c>
      <c r="J69" s="18" t="s">
        <v>191</v>
      </c>
      <c r="K69" s="16">
        <v>1</v>
      </c>
      <c r="L69" s="29">
        <v>54</v>
      </c>
      <c r="P69" s="19">
        <f t="shared" si="0"/>
        <v>63.071999999999996</v>
      </c>
    </row>
    <row r="70" spans="1:16" ht="18.75" customHeight="1">
      <c r="A70" s="4" t="str">
        <f t="shared" si="1"/>
        <v>BB008324张春庆1</v>
      </c>
      <c r="B70" s="15" t="s">
        <v>65</v>
      </c>
      <c r="C70" s="15" t="s">
        <v>111</v>
      </c>
      <c r="D70" s="15" t="s">
        <v>18</v>
      </c>
      <c r="E70" s="15">
        <v>2.5</v>
      </c>
      <c r="F70" s="18" t="s">
        <v>19</v>
      </c>
      <c r="G70" s="17" t="s">
        <v>27</v>
      </c>
      <c r="H70" s="16">
        <v>60</v>
      </c>
      <c r="I70" s="15">
        <v>88</v>
      </c>
      <c r="J70" s="18" t="s">
        <v>191</v>
      </c>
      <c r="K70" s="16">
        <v>1</v>
      </c>
      <c r="L70" s="29">
        <v>45</v>
      </c>
      <c r="P70" s="19">
        <f t="shared" si="0"/>
        <v>52.559999999999995</v>
      </c>
    </row>
    <row r="71" spans="1:16" ht="18.75" customHeight="1">
      <c r="A71" s="4" t="str">
        <f t="shared" si="1"/>
        <v>BB008325吴承来1</v>
      </c>
      <c r="B71" s="15" t="s">
        <v>66</v>
      </c>
      <c r="C71" s="15" t="s">
        <v>112</v>
      </c>
      <c r="D71" s="15" t="s">
        <v>18</v>
      </c>
      <c r="E71" s="15">
        <v>2</v>
      </c>
      <c r="F71" s="18" t="s">
        <v>19</v>
      </c>
      <c r="G71" s="32" t="s">
        <v>220</v>
      </c>
      <c r="H71" s="16">
        <v>60</v>
      </c>
      <c r="I71" s="15">
        <v>88</v>
      </c>
      <c r="J71" s="18" t="s">
        <v>191</v>
      </c>
      <c r="K71" s="16">
        <v>1</v>
      </c>
      <c r="L71" s="16">
        <v>15</v>
      </c>
      <c r="P71" s="19">
        <f t="shared" si="0"/>
        <v>17.52</v>
      </c>
    </row>
    <row r="72" spans="1:16" ht="18.75" customHeight="1">
      <c r="A72" s="4" t="str">
        <f>CONCATENATE(C72,G72,K72)</f>
        <v>BB008325陈燕红1</v>
      </c>
      <c r="B72" s="15" t="s">
        <v>66</v>
      </c>
      <c r="C72" s="15" t="s">
        <v>112</v>
      </c>
      <c r="D72" s="15" t="s">
        <v>18</v>
      </c>
      <c r="E72" s="15">
        <v>2</v>
      </c>
      <c r="F72" s="18" t="s">
        <v>19</v>
      </c>
      <c r="G72" s="32" t="s">
        <v>221</v>
      </c>
      <c r="H72" s="16">
        <v>60</v>
      </c>
      <c r="I72" s="15">
        <v>88</v>
      </c>
      <c r="J72" s="18" t="s">
        <v>191</v>
      </c>
      <c r="K72" s="16">
        <v>1</v>
      </c>
      <c r="L72" s="16">
        <v>21</v>
      </c>
      <c r="P72" s="19">
        <f t="shared" si="0"/>
        <v>24.528</v>
      </c>
    </row>
    <row r="73" spans="1:16" ht="18.75" customHeight="1">
      <c r="A73" s="4" t="str">
        <f t="shared" si="1"/>
        <v>BB052302祝丽香1</v>
      </c>
      <c r="B73" s="15" t="s">
        <v>67</v>
      </c>
      <c r="C73" s="15" t="s">
        <v>113</v>
      </c>
      <c r="D73" s="15" t="s">
        <v>18</v>
      </c>
      <c r="E73" s="15">
        <v>2</v>
      </c>
      <c r="F73" s="18" t="s">
        <v>19</v>
      </c>
      <c r="G73" s="17" t="s">
        <v>28</v>
      </c>
      <c r="H73" s="16">
        <v>60</v>
      </c>
      <c r="I73" s="15">
        <v>34</v>
      </c>
      <c r="J73" s="18" t="s">
        <v>191</v>
      </c>
      <c r="K73" s="16">
        <v>1</v>
      </c>
      <c r="L73" s="29">
        <v>36</v>
      </c>
      <c r="P73" s="19">
        <f t="shared" si="0"/>
        <v>36</v>
      </c>
    </row>
    <row r="74" spans="1:16" ht="18.75" customHeight="1">
      <c r="A74" s="4" t="str">
        <f t="shared" si="1"/>
        <v>BB052309祝丽香0.8</v>
      </c>
      <c r="B74" s="15" t="s">
        <v>68</v>
      </c>
      <c r="C74" s="15" t="s">
        <v>114</v>
      </c>
      <c r="D74" s="15" t="s">
        <v>18</v>
      </c>
      <c r="E74" s="15">
        <v>1</v>
      </c>
      <c r="F74" s="18" t="s">
        <v>19</v>
      </c>
      <c r="G74" s="17" t="s">
        <v>28</v>
      </c>
      <c r="H74" s="16">
        <v>30</v>
      </c>
      <c r="I74" s="15">
        <v>34</v>
      </c>
      <c r="J74" s="18" t="s">
        <v>192</v>
      </c>
      <c r="K74" s="16">
        <v>0.8</v>
      </c>
      <c r="L74" s="29"/>
      <c r="M74" s="16">
        <v>18</v>
      </c>
      <c r="P74" s="19">
        <f t="shared" si="0"/>
        <v>14.832</v>
      </c>
    </row>
    <row r="75" spans="1:16" ht="18.75" customHeight="1">
      <c r="A75" s="4" t="str">
        <f t="shared" si="1"/>
        <v>BB052313宋振巧0.8</v>
      </c>
      <c r="B75" s="15" t="s">
        <v>69</v>
      </c>
      <c r="C75" s="15" t="s">
        <v>115</v>
      </c>
      <c r="D75" s="15" t="s">
        <v>18</v>
      </c>
      <c r="E75" s="15">
        <v>1</v>
      </c>
      <c r="F75" s="18" t="s">
        <v>19</v>
      </c>
      <c r="G75" s="17" t="s">
        <v>184</v>
      </c>
      <c r="H75" s="16">
        <v>30</v>
      </c>
      <c r="I75" s="15">
        <v>34</v>
      </c>
      <c r="J75" s="18" t="s">
        <v>192</v>
      </c>
      <c r="K75" s="16">
        <v>0.8</v>
      </c>
      <c r="L75" s="29"/>
      <c r="M75" s="16">
        <v>18</v>
      </c>
      <c r="P75" s="19">
        <f t="shared" si="0"/>
        <v>14.832</v>
      </c>
    </row>
    <row r="76" spans="1:16" ht="18.75" customHeight="1">
      <c r="A76" s="4" t="str">
        <f t="shared" si="1"/>
        <v>BB052324房信胜0.8</v>
      </c>
      <c r="B76" s="15" t="s">
        <v>70</v>
      </c>
      <c r="C76" s="15" t="s">
        <v>116</v>
      </c>
      <c r="D76" s="15" t="s">
        <v>18</v>
      </c>
      <c r="E76" s="15">
        <v>1.5</v>
      </c>
      <c r="F76" s="18" t="s">
        <v>19</v>
      </c>
      <c r="G76" s="17" t="s">
        <v>29</v>
      </c>
      <c r="H76" s="16">
        <v>30</v>
      </c>
      <c r="I76" s="15">
        <v>34</v>
      </c>
      <c r="J76" s="18" t="s">
        <v>192</v>
      </c>
      <c r="K76" s="16">
        <v>0.8</v>
      </c>
      <c r="L76" s="29"/>
      <c r="M76" s="16">
        <v>27</v>
      </c>
      <c r="P76" s="19">
        <f t="shared" si="0"/>
        <v>22.248</v>
      </c>
    </row>
    <row r="77" spans="1:16" ht="18.75" customHeight="1">
      <c r="A77" s="4" t="str">
        <f t="shared" si="1"/>
        <v>BB052325宋振巧1</v>
      </c>
      <c r="B77" s="15" t="s">
        <v>71</v>
      </c>
      <c r="C77" s="15" t="s">
        <v>117</v>
      </c>
      <c r="D77" s="15" t="s">
        <v>18</v>
      </c>
      <c r="E77" s="15">
        <v>2.5</v>
      </c>
      <c r="F77" s="18" t="s">
        <v>19</v>
      </c>
      <c r="G77" s="17" t="s">
        <v>184</v>
      </c>
      <c r="H77" s="16">
        <v>60</v>
      </c>
      <c r="I77" s="15">
        <v>34</v>
      </c>
      <c r="J77" s="18" t="s">
        <v>191</v>
      </c>
      <c r="K77" s="16">
        <v>1</v>
      </c>
      <c r="L77" s="29">
        <v>45</v>
      </c>
      <c r="P77" s="19">
        <f t="shared" si="0"/>
        <v>45</v>
      </c>
    </row>
    <row r="78" spans="1:16" ht="18.75" customHeight="1">
      <c r="A78" s="4" t="str">
        <f t="shared" si="1"/>
        <v>BB052328房信胜1</v>
      </c>
      <c r="B78" s="15" t="s">
        <v>72</v>
      </c>
      <c r="C78" s="15" t="s">
        <v>118</v>
      </c>
      <c r="D78" s="15" t="s">
        <v>18</v>
      </c>
      <c r="E78" s="15">
        <v>3</v>
      </c>
      <c r="F78" s="18" t="s">
        <v>19</v>
      </c>
      <c r="G78" s="17" t="s">
        <v>29</v>
      </c>
      <c r="H78" s="16">
        <v>60</v>
      </c>
      <c r="I78" s="15">
        <v>34</v>
      </c>
      <c r="J78" s="18" t="s">
        <v>191</v>
      </c>
      <c r="K78" s="16">
        <v>1</v>
      </c>
      <c r="L78" s="29">
        <v>54</v>
      </c>
      <c r="P78" s="19">
        <f t="shared" si="0"/>
        <v>54</v>
      </c>
    </row>
    <row r="79" spans="1:16" ht="18.75" customHeight="1">
      <c r="A79" s="4" t="str">
        <f t="shared" si="1"/>
        <v>BB052397杨波1</v>
      </c>
      <c r="B79" s="15" t="s">
        <v>73</v>
      </c>
      <c r="C79" s="15" t="s">
        <v>119</v>
      </c>
      <c r="D79" s="15" t="s">
        <v>18</v>
      </c>
      <c r="E79" s="15">
        <v>2</v>
      </c>
      <c r="F79" s="18" t="s">
        <v>19</v>
      </c>
      <c r="G79" s="17" t="s">
        <v>44</v>
      </c>
      <c r="H79" s="16">
        <v>60</v>
      </c>
      <c r="I79" s="15">
        <v>34</v>
      </c>
      <c r="J79" s="18" t="s">
        <v>191</v>
      </c>
      <c r="K79" s="16">
        <v>1</v>
      </c>
      <c r="L79" s="29">
        <v>36</v>
      </c>
      <c r="P79" s="19">
        <f t="shared" si="0"/>
        <v>36</v>
      </c>
    </row>
    <row r="80" spans="1:16" ht="18.75" customHeight="1">
      <c r="A80" s="4" t="str">
        <f t="shared" si="1"/>
        <v>BF006301张吉旺1</v>
      </c>
      <c r="B80" s="15" t="s">
        <v>74</v>
      </c>
      <c r="C80" s="15" t="s">
        <v>120</v>
      </c>
      <c r="D80" s="15" t="s">
        <v>18</v>
      </c>
      <c r="E80" s="15">
        <v>2.5</v>
      </c>
      <c r="F80" s="18" t="s">
        <v>19</v>
      </c>
      <c r="G80" s="17" t="s">
        <v>185</v>
      </c>
      <c r="H80" s="16">
        <v>60</v>
      </c>
      <c r="I80" s="15">
        <v>9</v>
      </c>
      <c r="J80" s="18" t="s">
        <v>191</v>
      </c>
      <c r="K80" s="16">
        <v>1</v>
      </c>
      <c r="L80" s="29">
        <v>45</v>
      </c>
      <c r="P80" s="19">
        <f t="shared" si="0"/>
        <v>45</v>
      </c>
    </row>
    <row r="81" spans="1:16" ht="18.75" customHeight="1">
      <c r="A81" s="4" t="str">
        <f t="shared" si="1"/>
        <v>BF006321张吉旺1</v>
      </c>
      <c r="B81" s="15" t="s">
        <v>74</v>
      </c>
      <c r="C81" s="15" t="s">
        <v>121</v>
      </c>
      <c r="D81" s="15" t="s">
        <v>18</v>
      </c>
      <c r="E81" s="15">
        <v>2</v>
      </c>
      <c r="F81" s="18" t="s">
        <v>19</v>
      </c>
      <c r="G81" s="17" t="s">
        <v>185</v>
      </c>
      <c r="H81" s="16">
        <v>60</v>
      </c>
      <c r="I81" s="15">
        <v>176</v>
      </c>
      <c r="J81" s="18" t="s">
        <v>191</v>
      </c>
      <c r="K81" s="16">
        <v>1</v>
      </c>
      <c r="L81" s="29">
        <v>36</v>
      </c>
      <c r="P81" s="19">
        <f t="shared" si="0"/>
        <v>61.056000000000004</v>
      </c>
    </row>
    <row r="82" spans="1:16" ht="18.75" customHeight="1">
      <c r="A82" s="4" t="str">
        <f t="shared" si="1"/>
        <v>BF006326史春余1</v>
      </c>
      <c r="B82" s="15" t="s">
        <v>75</v>
      </c>
      <c r="C82" s="15" t="s">
        <v>122</v>
      </c>
      <c r="D82" s="15" t="s">
        <v>18</v>
      </c>
      <c r="E82" s="15">
        <v>2</v>
      </c>
      <c r="F82" s="18" t="s">
        <v>19</v>
      </c>
      <c r="G82" s="17" t="s">
        <v>186</v>
      </c>
      <c r="H82" s="16">
        <v>60</v>
      </c>
      <c r="I82" s="15">
        <v>52</v>
      </c>
      <c r="J82" s="18" t="s">
        <v>191</v>
      </c>
      <c r="K82" s="16">
        <v>1</v>
      </c>
      <c r="L82" s="29">
        <v>36</v>
      </c>
      <c r="P82" s="19">
        <f t="shared" si="0"/>
        <v>36</v>
      </c>
    </row>
    <row r="83" spans="1:16" s="25" customFormat="1" ht="18.75" customHeight="1">
      <c r="A83" s="25" t="str">
        <f t="shared" si="1"/>
        <v>BF007301李向东1</v>
      </c>
      <c r="B83" s="21" t="s">
        <v>76</v>
      </c>
      <c r="C83" s="21" t="s">
        <v>123</v>
      </c>
      <c r="D83" s="21" t="s">
        <v>18</v>
      </c>
      <c r="E83" s="21">
        <v>2.5</v>
      </c>
      <c r="F83" s="22" t="s">
        <v>19</v>
      </c>
      <c r="G83" s="23" t="s">
        <v>187</v>
      </c>
      <c r="H83" s="24">
        <v>60</v>
      </c>
      <c r="I83" s="21">
        <v>63</v>
      </c>
      <c r="J83" s="22" t="s">
        <v>191</v>
      </c>
      <c r="K83" s="24">
        <v>1</v>
      </c>
      <c r="L83" s="21">
        <v>29</v>
      </c>
      <c r="O83" s="26"/>
      <c r="P83" s="27">
        <f t="shared" si="0"/>
        <v>29.522000000000002</v>
      </c>
    </row>
    <row r="84" spans="1:16" s="25" customFormat="1" ht="18.75" customHeight="1">
      <c r="A84" s="25" t="str">
        <f>CONCATENATE(C84,G84,K84)</f>
        <v>BF007301王东1</v>
      </c>
      <c r="B84" s="21" t="s">
        <v>76</v>
      </c>
      <c r="C84" s="21" t="s">
        <v>123</v>
      </c>
      <c r="D84" s="21" t="s">
        <v>18</v>
      </c>
      <c r="E84" s="21">
        <v>2.5</v>
      </c>
      <c r="F84" s="22" t="s">
        <v>19</v>
      </c>
      <c r="G84" s="23" t="s">
        <v>226</v>
      </c>
      <c r="H84" s="24">
        <v>60</v>
      </c>
      <c r="I84" s="21">
        <v>63</v>
      </c>
      <c r="J84" s="22" t="s">
        <v>191</v>
      </c>
      <c r="K84" s="24">
        <v>1</v>
      </c>
      <c r="L84" s="21">
        <v>16</v>
      </c>
      <c r="O84" s="26"/>
      <c r="P84" s="27">
        <f>IF(I84&gt;=H84,(K84+(I84-H84)*0.006)*(L84+M84),K84*(L84+M84))</f>
        <v>16.288</v>
      </c>
    </row>
    <row r="85" spans="1:16" ht="18.75" customHeight="1">
      <c r="A85" s="4" t="str">
        <f t="shared" si="1"/>
        <v>BF052301王建华1</v>
      </c>
      <c r="B85" s="15" t="s">
        <v>77</v>
      </c>
      <c r="C85" s="15" t="s">
        <v>124</v>
      </c>
      <c r="D85" s="15" t="s">
        <v>18</v>
      </c>
      <c r="E85" s="15">
        <v>2</v>
      </c>
      <c r="F85" s="18" t="s">
        <v>19</v>
      </c>
      <c r="G85" s="17" t="s">
        <v>188</v>
      </c>
      <c r="H85" s="16">
        <v>60</v>
      </c>
      <c r="I85" s="15">
        <v>34</v>
      </c>
      <c r="J85" s="18" t="s">
        <v>191</v>
      </c>
      <c r="K85" s="16">
        <v>1</v>
      </c>
      <c r="L85" s="29">
        <v>36</v>
      </c>
      <c r="P85" s="19">
        <f t="shared" si="0"/>
        <v>36</v>
      </c>
    </row>
    <row r="86" spans="1:16" ht="18.75" customHeight="1">
      <c r="A86" s="4" t="str">
        <f t="shared" si="1"/>
        <v>BF052321祝丽香1</v>
      </c>
      <c r="B86" s="15" t="s">
        <v>78</v>
      </c>
      <c r="C86" s="15" t="s">
        <v>125</v>
      </c>
      <c r="D86" s="15" t="s">
        <v>18</v>
      </c>
      <c r="E86" s="15">
        <v>2</v>
      </c>
      <c r="F86" s="18" t="s">
        <v>19</v>
      </c>
      <c r="G86" s="17" t="s">
        <v>28</v>
      </c>
      <c r="H86" s="16">
        <v>60</v>
      </c>
      <c r="I86" s="15">
        <v>34</v>
      </c>
      <c r="J86" s="18" t="s">
        <v>191</v>
      </c>
      <c r="K86" s="16">
        <v>1</v>
      </c>
      <c r="L86" s="29">
        <v>36</v>
      </c>
      <c r="P86" s="19">
        <f t="shared" si="0"/>
        <v>36</v>
      </c>
    </row>
    <row r="87" spans="1:16" s="25" customFormat="1" ht="18.75" customHeight="1">
      <c r="A87" s="25" t="str">
        <f t="shared" si="1"/>
        <v>BK006002张永丽1</v>
      </c>
      <c r="B87" s="21" t="s">
        <v>79</v>
      </c>
      <c r="C87" s="21" t="s">
        <v>126</v>
      </c>
      <c r="D87" s="21" t="s">
        <v>18</v>
      </c>
      <c r="E87" s="21">
        <v>2.5</v>
      </c>
      <c r="F87" s="22" t="s">
        <v>19</v>
      </c>
      <c r="G87" s="23" t="s">
        <v>189</v>
      </c>
      <c r="H87" s="24">
        <v>60</v>
      </c>
      <c r="I87" s="21">
        <v>132</v>
      </c>
      <c r="J87" s="22" t="s">
        <v>191</v>
      </c>
      <c r="K87" s="24">
        <v>1</v>
      </c>
      <c r="L87" s="21">
        <v>24</v>
      </c>
      <c r="O87" s="26"/>
      <c r="P87" s="27">
        <f t="shared" si="0"/>
        <v>34.367999999999995</v>
      </c>
    </row>
    <row r="88" spans="1:16" s="25" customFormat="1" ht="18.75" customHeight="1">
      <c r="A88" s="25" t="str">
        <f>CONCATENATE(C88,G88,K88)</f>
        <v>BK006002张昆1</v>
      </c>
      <c r="B88" s="21" t="s">
        <v>79</v>
      </c>
      <c r="C88" s="21" t="s">
        <v>126</v>
      </c>
      <c r="D88" s="21" t="s">
        <v>18</v>
      </c>
      <c r="E88" s="21">
        <v>2.5</v>
      </c>
      <c r="F88" s="22" t="s">
        <v>19</v>
      </c>
      <c r="G88" s="23" t="s">
        <v>216</v>
      </c>
      <c r="H88" s="24">
        <v>60</v>
      </c>
      <c r="I88" s="21">
        <v>132</v>
      </c>
      <c r="J88" s="22" t="s">
        <v>191</v>
      </c>
      <c r="K88" s="24">
        <v>1</v>
      </c>
      <c r="L88" s="21">
        <v>8</v>
      </c>
      <c r="O88" s="26"/>
      <c r="P88" s="27">
        <f>IF(I88&gt;=H88,(K88+(I88-H88)*0.006)*(L88+M88),K88*(L88+M88))</f>
        <v>11.456</v>
      </c>
    </row>
    <row r="89" spans="1:16" s="25" customFormat="1" ht="18.75" customHeight="1">
      <c r="A89" s="25" t="str">
        <f>CONCATENATE(C89,G89,K89)</f>
        <v>BK006002张永丽1</v>
      </c>
      <c r="B89" s="33" t="s">
        <v>217</v>
      </c>
      <c r="C89" s="21" t="s">
        <v>126</v>
      </c>
      <c r="D89" s="21" t="s">
        <v>18</v>
      </c>
      <c r="E89" s="21">
        <v>2.5</v>
      </c>
      <c r="F89" s="22" t="s">
        <v>19</v>
      </c>
      <c r="G89" s="34" t="s">
        <v>218</v>
      </c>
      <c r="H89" s="24">
        <v>60</v>
      </c>
      <c r="I89" s="21">
        <v>30</v>
      </c>
      <c r="J89" s="22" t="s">
        <v>191</v>
      </c>
      <c r="K89" s="24">
        <v>1</v>
      </c>
      <c r="L89" s="21">
        <v>24</v>
      </c>
      <c r="O89" s="26"/>
      <c r="P89" s="27">
        <f>IF(I89&gt;=H89,(K89+(I89-H89)*0.006)*(L89+M89),K89*(L89+M89))</f>
        <v>24</v>
      </c>
    </row>
    <row r="90" spans="1:16" ht="18.75" customHeight="1">
      <c r="A90" s="4" t="str">
        <f t="shared" si="1"/>
        <v>BK006003沈法福1</v>
      </c>
      <c r="B90" s="15" t="s">
        <v>80</v>
      </c>
      <c r="C90" s="15" t="s">
        <v>127</v>
      </c>
      <c r="D90" s="15" t="s">
        <v>18</v>
      </c>
      <c r="E90" s="15">
        <v>3.5</v>
      </c>
      <c r="F90" s="18" t="s">
        <v>19</v>
      </c>
      <c r="G90" s="17" t="s">
        <v>30</v>
      </c>
      <c r="H90" s="16">
        <v>60</v>
      </c>
      <c r="I90" s="15">
        <v>117</v>
      </c>
      <c r="J90" s="18" t="s">
        <v>191</v>
      </c>
      <c r="K90" s="16">
        <v>1</v>
      </c>
      <c r="L90" s="29">
        <v>56</v>
      </c>
      <c r="P90" s="19">
        <f t="shared" si="0"/>
        <v>75.152</v>
      </c>
    </row>
    <row r="91" spans="1:16" ht="18.75" customHeight="1">
      <c r="A91" s="4" t="str">
        <f t="shared" si="1"/>
        <v>BK006003封德顺1</v>
      </c>
      <c r="B91" s="15" t="s">
        <v>80</v>
      </c>
      <c r="C91" s="15" t="s">
        <v>127</v>
      </c>
      <c r="D91" s="15" t="s">
        <v>93</v>
      </c>
      <c r="E91" s="15">
        <v>3.5</v>
      </c>
      <c r="F91" s="18" t="s">
        <v>19</v>
      </c>
      <c r="G91" s="17" t="s">
        <v>31</v>
      </c>
      <c r="H91" s="16">
        <v>60</v>
      </c>
      <c r="I91" s="15">
        <v>102</v>
      </c>
      <c r="J91" s="18" t="s">
        <v>191</v>
      </c>
      <c r="K91" s="16">
        <v>1</v>
      </c>
      <c r="L91" s="29">
        <v>56</v>
      </c>
      <c r="P91" s="19">
        <f t="shared" si="0"/>
        <v>70.112</v>
      </c>
    </row>
    <row r="92" spans="1:16" s="25" customFormat="1" ht="18.75" customHeight="1">
      <c r="A92" s="25" t="str">
        <f t="shared" si="1"/>
        <v>BK006003李平华1</v>
      </c>
      <c r="B92" s="21" t="s">
        <v>80</v>
      </c>
      <c r="C92" s="21" t="s">
        <v>127</v>
      </c>
      <c r="D92" s="21" t="s">
        <v>94</v>
      </c>
      <c r="E92" s="21">
        <v>3.5</v>
      </c>
      <c r="F92" s="22" t="s">
        <v>19</v>
      </c>
      <c r="G92" s="23" t="s">
        <v>32</v>
      </c>
      <c r="H92" s="24">
        <v>60</v>
      </c>
      <c r="I92" s="21">
        <v>24</v>
      </c>
      <c r="J92" s="22" t="s">
        <v>191</v>
      </c>
      <c r="K92" s="24">
        <v>1</v>
      </c>
      <c r="L92" s="21">
        <v>50</v>
      </c>
      <c r="O92" s="26"/>
      <c r="P92" s="27">
        <f t="shared" si="0"/>
        <v>50</v>
      </c>
    </row>
    <row r="93" spans="1:16" s="25" customFormat="1" ht="18.75" customHeight="1">
      <c r="A93" s="25" t="str">
        <f>CONCATENATE(C93,G93,K93)</f>
        <v>BK006003沈法富1</v>
      </c>
      <c r="B93" s="21" t="s">
        <v>80</v>
      </c>
      <c r="C93" s="21" t="s">
        <v>127</v>
      </c>
      <c r="D93" s="21" t="s">
        <v>94</v>
      </c>
      <c r="E93" s="21">
        <v>3.5</v>
      </c>
      <c r="F93" s="22" t="s">
        <v>19</v>
      </c>
      <c r="G93" s="23" t="s">
        <v>203</v>
      </c>
      <c r="H93" s="24">
        <v>60</v>
      </c>
      <c r="I93" s="21">
        <v>24</v>
      </c>
      <c r="J93" s="22" t="s">
        <v>191</v>
      </c>
      <c r="K93" s="24">
        <v>1</v>
      </c>
      <c r="L93" s="21">
        <v>2</v>
      </c>
      <c r="O93" s="26"/>
      <c r="P93" s="27">
        <f>IF(I93&gt;=H93,(K93+(I93-H93)*0.006)*(L93+M93),K93*(L93+M93))</f>
        <v>2</v>
      </c>
    </row>
    <row r="94" spans="1:16" s="25" customFormat="1" ht="18.75" customHeight="1">
      <c r="A94" s="25" t="str">
        <f>CONCATENATE(C94,G94,K94)</f>
        <v>BK006003储昭辉1</v>
      </c>
      <c r="B94" s="21" t="s">
        <v>80</v>
      </c>
      <c r="C94" s="21" t="s">
        <v>127</v>
      </c>
      <c r="D94" s="21" t="s">
        <v>94</v>
      </c>
      <c r="E94" s="21">
        <v>3.5</v>
      </c>
      <c r="F94" s="22" t="s">
        <v>19</v>
      </c>
      <c r="G94" s="23" t="s">
        <v>204</v>
      </c>
      <c r="H94" s="24">
        <v>60</v>
      </c>
      <c r="I94" s="21">
        <v>24</v>
      </c>
      <c r="J94" s="22" t="s">
        <v>191</v>
      </c>
      <c r="K94" s="24">
        <v>1</v>
      </c>
      <c r="L94" s="21">
        <v>2</v>
      </c>
      <c r="O94" s="26"/>
      <c r="P94" s="27">
        <f>IF(I94&gt;=H94,(K94+(I94-H94)*0.006)*(L94+M94),K94*(L94+M94))</f>
        <v>2</v>
      </c>
    </row>
    <row r="95" spans="1:16" s="25" customFormat="1" ht="18.75" customHeight="1">
      <c r="A95" s="25" t="str">
        <f>CONCATENATE(C95,G95,K95)</f>
        <v>BK006003马信1</v>
      </c>
      <c r="B95" s="21" t="s">
        <v>80</v>
      </c>
      <c r="C95" s="21" t="s">
        <v>127</v>
      </c>
      <c r="D95" s="21" t="s">
        <v>94</v>
      </c>
      <c r="E95" s="21">
        <v>3.5</v>
      </c>
      <c r="F95" s="22" t="s">
        <v>19</v>
      </c>
      <c r="G95" s="23" t="s">
        <v>205</v>
      </c>
      <c r="H95" s="24">
        <v>60</v>
      </c>
      <c r="I95" s="21">
        <v>24</v>
      </c>
      <c r="J95" s="22" t="s">
        <v>191</v>
      </c>
      <c r="K95" s="24">
        <v>1</v>
      </c>
      <c r="L95" s="21">
        <v>2</v>
      </c>
      <c r="O95" s="26"/>
      <c r="P95" s="27">
        <f>IF(I95&gt;=H95,(K95+(I95-H95)*0.006)*(L95+M95),K95*(L95+M95))</f>
        <v>2</v>
      </c>
    </row>
    <row r="96" spans="1:16" ht="18.75" customHeight="1">
      <c r="A96" s="4" t="str">
        <f t="shared" si="1"/>
        <v>BK006004沈法福0.8</v>
      </c>
      <c r="B96" s="15" t="s">
        <v>81</v>
      </c>
      <c r="C96" s="15" t="s">
        <v>128</v>
      </c>
      <c r="D96" s="15" t="s">
        <v>18</v>
      </c>
      <c r="E96" s="15">
        <v>1.2</v>
      </c>
      <c r="F96" s="18" t="s">
        <v>19</v>
      </c>
      <c r="G96" s="17" t="s">
        <v>30</v>
      </c>
      <c r="H96" s="16">
        <v>30</v>
      </c>
      <c r="I96" s="15">
        <v>29</v>
      </c>
      <c r="J96" s="18" t="s">
        <v>192</v>
      </c>
      <c r="K96" s="16">
        <v>0.8</v>
      </c>
      <c r="L96" s="29"/>
      <c r="M96" s="16">
        <v>38</v>
      </c>
      <c r="P96" s="19">
        <f t="shared" si="0"/>
        <v>30.400000000000002</v>
      </c>
    </row>
    <row r="97" spans="1:16" ht="18.75" customHeight="1">
      <c r="A97" s="4" t="str">
        <f t="shared" si="1"/>
        <v>BK006004沈法福0.7</v>
      </c>
      <c r="B97" s="15" t="s">
        <v>81</v>
      </c>
      <c r="C97" s="15" t="s">
        <v>128</v>
      </c>
      <c r="D97" s="15" t="s">
        <v>93</v>
      </c>
      <c r="E97" s="15">
        <v>1.2</v>
      </c>
      <c r="F97" s="18" t="s">
        <v>19</v>
      </c>
      <c r="G97" s="17" t="s">
        <v>30</v>
      </c>
      <c r="H97" s="16">
        <v>30</v>
      </c>
      <c r="I97" s="15">
        <v>30</v>
      </c>
      <c r="J97" s="18" t="s">
        <v>192</v>
      </c>
      <c r="K97" s="16">
        <v>0.7</v>
      </c>
      <c r="L97" s="29"/>
      <c r="M97" s="16">
        <v>38</v>
      </c>
      <c r="P97" s="19">
        <f t="shared" si="0"/>
        <v>26.599999999999998</v>
      </c>
    </row>
    <row r="98" spans="1:16" ht="18.75" customHeight="1">
      <c r="A98" s="4" t="str">
        <f t="shared" si="1"/>
        <v>BK006004沈法福0.7</v>
      </c>
      <c r="B98" s="15" t="s">
        <v>81</v>
      </c>
      <c r="C98" s="15" t="s">
        <v>128</v>
      </c>
      <c r="D98" s="15" t="s">
        <v>94</v>
      </c>
      <c r="E98" s="15">
        <v>1.2</v>
      </c>
      <c r="F98" s="18" t="s">
        <v>19</v>
      </c>
      <c r="G98" s="17" t="s">
        <v>30</v>
      </c>
      <c r="H98" s="16">
        <v>30</v>
      </c>
      <c r="I98" s="15">
        <v>30</v>
      </c>
      <c r="J98" s="18" t="s">
        <v>192</v>
      </c>
      <c r="K98" s="16">
        <v>0.7</v>
      </c>
      <c r="L98" s="29"/>
      <c r="M98" s="16">
        <v>38</v>
      </c>
      <c r="P98" s="19">
        <f t="shared" si="0"/>
        <v>26.599999999999998</v>
      </c>
    </row>
    <row r="99" spans="1:16" ht="18.75" customHeight="1">
      <c r="A99" s="4" t="str">
        <f t="shared" si="1"/>
        <v>BK006004沈法福0.7</v>
      </c>
      <c r="B99" s="15" t="s">
        <v>81</v>
      </c>
      <c r="C99" s="15" t="s">
        <v>128</v>
      </c>
      <c r="D99" s="15" t="s">
        <v>95</v>
      </c>
      <c r="E99" s="15">
        <v>1.2</v>
      </c>
      <c r="F99" s="18" t="s">
        <v>19</v>
      </c>
      <c r="G99" s="17" t="s">
        <v>30</v>
      </c>
      <c r="H99" s="16">
        <v>30</v>
      </c>
      <c r="I99" s="15">
        <v>29</v>
      </c>
      <c r="J99" s="18" t="s">
        <v>192</v>
      </c>
      <c r="K99" s="16">
        <v>0.7</v>
      </c>
      <c r="L99" s="29"/>
      <c r="M99" s="16">
        <v>38</v>
      </c>
      <c r="P99" s="19">
        <f t="shared" si="0"/>
        <v>26.599999999999998</v>
      </c>
    </row>
    <row r="100" spans="1:16" ht="18.75" customHeight="1">
      <c r="A100" s="4" t="str">
        <f t="shared" si="1"/>
        <v>BK006004封德顺0.8</v>
      </c>
      <c r="B100" s="15" t="s">
        <v>81</v>
      </c>
      <c r="C100" s="15" t="s">
        <v>128</v>
      </c>
      <c r="D100" s="15" t="s">
        <v>129</v>
      </c>
      <c r="E100" s="15">
        <v>1.2</v>
      </c>
      <c r="F100" s="18" t="s">
        <v>19</v>
      </c>
      <c r="G100" s="17" t="s">
        <v>31</v>
      </c>
      <c r="H100" s="16">
        <v>30</v>
      </c>
      <c r="I100" s="15">
        <v>28</v>
      </c>
      <c r="J100" s="18" t="s">
        <v>192</v>
      </c>
      <c r="K100" s="16">
        <v>0.8</v>
      </c>
      <c r="L100" s="29"/>
      <c r="M100" s="16">
        <v>38</v>
      </c>
      <c r="P100" s="19">
        <f t="shared" si="0"/>
        <v>30.400000000000002</v>
      </c>
    </row>
    <row r="101" spans="1:16" ht="18.75" customHeight="1">
      <c r="A101" s="4" t="str">
        <f t="shared" si="1"/>
        <v>BK006004封德顺0.7</v>
      </c>
      <c r="B101" s="15" t="s">
        <v>81</v>
      </c>
      <c r="C101" s="15" t="s">
        <v>128</v>
      </c>
      <c r="D101" s="15" t="s">
        <v>130</v>
      </c>
      <c r="E101" s="15">
        <v>1.2</v>
      </c>
      <c r="F101" s="18" t="s">
        <v>19</v>
      </c>
      <c r="G101" s="17" t="s">
        <v>31</v>
      </c>
      <c r="H101" s="16">
        <v>30</v>
      </c>
      <c r="I101" s="15">
        <v>25</v>
      </c>
      <c r="J101" s="18" t="s">
        <v>192</v>
      </c>
      <c r="K101" s="16">
        <v>0.7</v>
      </c>
      <c r="L101" s="29"/>
      <c r="M101" s="16">
        <v>38</v>
      </c>
      <c r="P101" s="19">
        <f t="shared" si="0"/>
        <v>26.599999999999998</v>
      </c>
    </row>
    <row r="102" spans="1:16" ht="18.75" customHeight="1">
      <c r="A102" s="4" t="str">
        <f t="shared" si="1"/>
        <v>BK006004封德顺0.7</v>
      </c>
      <c r="B102" s="15" t="s">
        <v>81</v>
      </c>
      <c r="C102" s="15" t="s">
        <v>128</v>
      </c>
      <c r="D102" s="15" t="s">
        <v>131</v>
      </c>
      <c r="E102" s="15">
        <v>1.2</v>
      </c>
      <c r="F102" s="18" t="s">
        <v>19</v>
      </c>
      <c r="G102" s="17" t="s">
        <v>31</v>
      </c>
      <c r="H102" s="16">
        <v>30</v>
      </c>
      <c r="I102" s="15">
        <v>25</v>
      </c>
      <c r="J102" s="18" t="s">
        <v>192</v>
      </c>
      <c r="K102" s="16">
        <v>0.7</v>
      </c>
      <c r="L102" s="29"/>
      <c r="M102" s="16">
        <v>38</v>
      </c>
      <c r="P102" s="19">
        <f t="shared" si="0"/>
        <v>26.599999999999998</v>
      </c>
    </row>
    <row r="103" spans="1:16" ht="18.75" customHeight="1">
      <c r="A103" s="4" t="str">
        <f t="shared" si="1"/>
        <v>BK006004封德顺0.7</v>
      </c>
      <c r="B103" s="15" t="s">
        <v>81</v>
      </c>
      <c r="C103" s="15" t="s">
        <v>128</v>
      </c>
      <c r="D103" s="15" t="s">
        <v>132</v>
      </c>
      <c r="E103" s="15">
        <v>1.2</v>
      </c>
      <c r="F103" s="18" t="s">
        <v>19</v>
      </c>
      <c r="G103" s="17" t="s">
        <v>31</v>
      </c>
      <c r="H103" s="16">
        <v>30</v>
      </c>
      <c r="I103" s="15">
        <v>24</v>
      </c>
      <c r="J103" s="18" t="s">
        <v>192</v>
      </c>
      <c r="K103" s="16">
        <v>0.7</v>
      </c>
      <c r="L103" s="29"/>
      <c r="M103" s="16">
        <v>38</v>
      </c>
      <c r="P103" s="19">
        <f t="shared" si="0"/>
        <v>26.599999999999998</v>
      </c>
    </row>
    <row r="104" spans="1:16" ht="18.75" customHeight="1">
      <c r="A104" s="4" t="str">
        <f t="shared" si="1"/>
        <v>BK006004李平华0.8</v>
      </c>
      <c r="B104" s="15" t="s">
        <v>81</v>
      </c>
      <c r="C104" s="15" t="s">
        <v>128</v>
      </c>
      <c r="D104" s="15" t="s">
        <v>133</v>
      </c>
      <c r="E104" s="15">
        <v>1.2</v>
      </c>
      <c r="F104" s="18" t="s">
        <v>19</v>
      </c>
      <c r="G104" s="17" t="s">
        <v>32</v>
      </c>
      <c r="H104" s="16">
        <v>30</v>
      </c>
      <c r="I104" s="15">
        <v>24</v>
      </c>
      <c r="J104" s="18" t="s">
        <v>192</v>
      </c>
      <c r="K104" s="16">
        <v>0.8</v>
      </c>
      <c r="L104" s="29"/>
      <c r="M104" s="16">
        <v>38</v>
      </c>
      <c r="P104" s="19">
        <f t="shared" si="0"/>
        <v>30.400000000000002</v>
      </c>
    </row>
    <row r="105" spans="1:16" ht="18.75" customHeight="1">
      <c r="A105" s="4" t="str">
        <f t="shared" si="1"/>
        <v>BK006006韩坤1</v>
      </c>
      <c r="B105" s="15" t="s">
        <v>82</v>
      </c>
      <c r="C105" s="15" t="s">
        <v>134</v>
      </c>
      <c r="D105" s="15" t="s">
        <v>18</v>
      </c>
      <c r="E105" s="15">
        <v>2</v>
      </c>
      <c r="F105" s="18" t="s">
        <v>19</v>
      </c>
      <c r="G105" s="17" t="s">
        <v>45</v>
      </c>
      <c r="H105" s="16">
        <v>60</v>
      </c>
      <c r="I105" s="15">
        <v>72</v>
      </c>
      <c r="J105" s="18" t="s">
        <v>191</v>
      </c>
      <c r="K105" s="16">
        <v>1</v>
      </c>
      <c r="L105" s="29">
        <v>32</v>
      </c>
      <c r="P105" s="19">
        <f t="shared" si="0"/>
        <v>34.304</v>
      </c>
    </row>
    <row r="106" spans="1:16" ht="18.75" customHeight="1">
      <c r="A106" s="4" t="str">
        <f t="shared" si="1"/>
        <v>BK006007张永中0.8</v>
      </c>
      <c r="B106" s="15" t="s">
        <v>52</v>
      </c>
      <c r="C106" s="15" t="s">
        <v>135</v>
      </c>
      <c r="D106" s="15" t="s">
        <v>18</v>
      </c>
      <c r="E106" s="15">
        <v>0.8</v>
      </c>
      <c r="F106" s="18" t="s">
        <v>19</v>
      </c>
      <c r="G106" s="17" t="s">
        <v>182</v>
      </c>
      <c r="H106" s="16">
        <v>30</v>
      </c>
      <c r="I106" s="15">
        <v>23</v>
      </c>
      <c r="J106" s="18" t="s">
        <v>192</v>
      </c>
      <c r="K106" s="16">
        <v>0.8</v>
      </c>
      <c r="L106" s="29"/>
      <c r="M106" s="16">
        <v>26</v>
      </c>
      <c r="P106" s="19">
        <f t="shared" si="0"/>
        <v>20.8</v>
      </c>
    </row>
    <row r="107" spans="1:16" ht="18.75" customHeight="1">
      <c r="A107" s="4" t="str">
        <f t="shared" si="1"/>
        <v>BK006007张永中0.7</v>
      </c>
      <c r="B107" s="15" t="s">
        <v>52</v>
      </c>
      <c r="C107" s="15" t="s">
        <v>135</v>
      </c>
      <c r="D107" s="15" t="s">
        <v>93</v>
      </c>
      <c r="E107" s="15">
        <v>0.8</v>
      </c>
      <c r="F107" s="18" t="s">
        <v>19</v>
      </c>
      <c r="G107" s="17" t="s">
        <v>182</v>
      </c>
      <c r="H107" s="16">
        <v>30</v>
      </c>
      <c r="I107" s="15">
        <v>25</v>
      </c>
      <c r="J107" s="18" t="s">
        <v>192</v>
      </c>
      <c r="K107" s="16">
        <v>0.7</v>
      </c>
      <c r="L107" s="29"/>
      <c r="M107" s="16">
        <v>26</v>
      </c>
      <c r="P107" s="19">
        <f aca="true" t="shared" si="4" ref="P107:P165">IF(I107&gt;=H107,(K107+(I107-H107)*0.006)*(L107+M107),K107*(L107+M107))</f>
        <v>18.2</v>
      </c>
    </row>
    <row r="108" spans="1:16" ht="18.75" customHeight="1">
      <c r="A108" s="4" t="str">
        <f aca="true" t="shared" si="5" ref="A108:A165">CONCATENATE(C108,G108,K108)</f>
        <v>BK006007张永中0.7</v>
      </c>
      <c r="B108" s="15" t="s">
        <v>52</v>
      </c>
      <c r="C108" s="15" t="s">
        <v>135</v>
      </c>
      <c r="D108" s="15" t="s">
        <v>94</v>
      </c>
      <c r="E108" s="15">
        <v>0.8</v>
      </c>
      <c r="F108" s="18" t="s">
        <v>19</v>
      </c>
      <c r="G108" s="17" t="s">
        <v>182</v>
      </c>
      <c r="H108" s="16">
        <v>30</v>
      </c>
      <c r="I108" s="15">
        <v>24</v>
      </c>
      <c r="J108" s="18" t="s">
        <v>192</v>
      </c>
      <c r="K108" s="16">
        <v>0.7</v>
      </c>
      <c r="L108" s="29"/>
      <c r="M108" s="16">
        <v>26</v>
      </c>
      <c r="P108" s="19">
        <f t="shared" si="4"/>
        <v>18.2</v>
      </c>
    </row>
    <row r="109" spans="1:17" s="25" customFormat="1" ht="18.75" customHeight="1">
      <c r="A109" s="25" t="str">
        <f>CONCATENATE(C109,G109,K109)</f>
        <v>BK006008孔令让1</v>
      </c>
      <c r="B109" s="21" t="s">
        <v>83</v>
      </c>
      <c r="C109" s="21" t="s">
        <v>136</v>
      </c>
      <c r="D109" s="21" t="s">
        <v>18</v>
      </c>
      <c r="E109" s="21">
        <v>3</v>
      </c>
      <c r="F109" s="22" t="s">
        <v>19</v>
      </c>
      <c r="G109" s="23" t="s">
        <v>190</v>
      </c>
      <c r="H109" s="24">
        <v>60</v>
      </c>
      <c r="I109" s="21">
        <v>128</v>
      </c>
      <c r="J109" s="22" t="s">
        <v>191</v>
      </c>
      <c r="K109" s="24">
        <v>1</v>
      </c>
      <c r="L109" s="21">
        <v>17.6</v>
      </c>
      <c r="O109" s="26"/>
      <c r="P109" s="27">
        <f>IF(I109&gt;=H109,(K109+(I109-H109)*0.006)*(L109+M109),K109*(L109+M109))*2</f>
        <v>49.5616</v>
      </c>
      <c r="Q109" s="22" t="s">
        <v>193</v>
      </c>
    </row>
    <row r="110" spans="1:17" s="25" customFormat="1" ht="18.75" customHeight="1">
      <c r="A110" s="25" t="str">
        <f t="shared" si="5"/>
        <v>BK006008储昭辉1</v>
      </c>
      <c r="B110" s="21" t="s">
        <v>83</v>
      </c>
      <c r="C110" s="21" t="s">
        <v>136</v>
      </c>
      <c r="D110" s="21" t="s">
        <v>18</v>
      </c>
      <c r="E110" s="21">
        <v>3</v>
      </c>
      <c r="F110" s="22" t="s">
        <v>19</v>
      </c>
      <c r="G110" s="23" t="s">
        <v>204</v>
      </c>
      <c r="H110" s="24">
        <v>60</v>
      </c>
      <c r="I110" s="21">
        <v>128</v>
      </c>
      <c r="J110" s="22" t="s">
        <v>191</v>
      </c>
      <c r="K110" s="24">
        <v>1</v>
      </c>
      <c r="L110" s="21">
        <v>30.4</v>
      </c>
      <c r="O110" s="26"/>
      <c r="P110" s="27">
        <f>IF(I110&gt;=H110,(K110+(I110-H110)*0.006)*(L110+M110),K110*(L110+M110))*2</f>
        <v>85.6064</v>
      </c>
      <c r="Q110" s="22" t="s">
        <v>193</v>
      </c>
    </row>
    <row r="111" spans="1:16" ht="18.75" customHeight="1">
      <c r="A111" s="4" t="str">
        <f t="shared" si="5"/>
        <v>BK006008李兴锋1</v>
      </c>
      <c r="B111" s="15" t="s">
        <v>83</v>
      </c>
      <c r="C111" s="15" t="s">
        <v>136</v>
      </c>
      <c r="D111" s="15" t="s">
        <v>93</v>
      </c>
      <c r="E111" s="15">
        <v>3</v>
      </c>
      <c r="F111" s="18" t="s">
        <v>19</v>
      </c>
      <c r="G111" s="17" t="s">
        <v>33</v>
      </c>
      <c r="H111" s="16">
        <v>60</v>
      </c>
      <c r="I111" s="15">
        <v>129</v>
      </c>
      <c r="J111" s="18" t="s">
        <v>191</v>
      </c>
      <c r="K111" s="16">
        <v>1</v>
      </c>
      <c r="L111" s="29">
        <v>48</v>
      </c>
      <c r="P111" s="19">
        <f t="shared" si="4"/>
        <v>67.87200000000001</v>
      </c>
    </row>
    <row r="112" spans="1:16" ht="18.75" customHeight="1">
      <c r="A112" s="4" t="str">
        <f t="shared" si="5"/>
        <v>BK006008刘风珍1</v>
      </c>
      <c r="B112" s="15" t="s">
        <v>83</v>
      </c>
      <c r="C112" s="15" t="s">
        <v>136</v>
      </c>
      <c r="D112" s="15" t="s">
        <v>94</v>
      </c>
      <c r="E112" s="15">
        <v>3</v>
      </c>
      <c r="F112" s="18" t="s">
        <v>19</v>
      </c>
      <c r="G112" s="17" t="s">
        <v>34</v>
      </c>
      <c r="H112" s="16">
        <v>60</v>
      </c>
      <c r="I112" s="15">
        <v>130</v>
      </c>
      <c r="J112" s="18" t="s">
        <v>191</v>
      </c>
      <c r="K112" s="16">
        <v>1</v>
      </c>
      <c r="L112" s="29">
        <v>48</v>
      </c>
      <c r="P112" s="19">
        <f t="shared" si="4"/>
        <v>68.16</v>
      </c>
    </row>
    <row r="113" spans="1:16" ht="18.75" customHeight="1">
      <c r="A113" s="4" t="str">
        <f t="shared" si="5"/>
        <v>BK006008吴佳洁1</v>
      </c>
      <c r="B113" s="15" t="s">
        <v>83</v>
      </c>
      <c r="C113" s="15" t="s">
        <v>136</v>
      </c>
      <c r="D113" s="15" t="s">
        <v>95</v>
      </c>
      <c r="E113" s="15">
        <v>3</v>
      </c>
      <c r="F113" s="18" t="s">
        <v>19</v>
      </c>
      <c r="G113" s="17" t="s">
        <v>35</v>
      </c>
      <c r="H113" s="16">
        <v>60</v>
      </c>
      <c r="I113" s="15">
        <v>155</v>
      </c>
      <c r="J113" s="18" t="s">
        <v>191</v>
      </c>
      <c r="K113" s="16">
        <v>1</v>
      </c>
      <c r="L113" s="29">
        <v>48</v>
      </c>
      <c r="P113" s="19">
        <f t="shared" si="4"/>
        <v>75.36</v>
      </c>
    </row>
    <row r="114" spans="1:16" ht="18.75" customHeight="1">
      <c r="A114" s="4" t="str">
        <f t="shared" si="5"/>
        <v>BK006008张卫东1</v>
      </c>
      <c r="B114" s="15" t="s">
        <v>83</v>
      </c>
      <c r="C114" s="15" t="s">
        <v>136</v>
      </c>
      <c r="D114" s="15" t="s">
        <v>129</v>
      </c>
      <c r="E114" s="15">
        <v>3</v>
      </c>
      <c r="F114" s="18" t="s">
        <v>19</v>
      </c>
      <c r="G114" s="17" t="s">
        <v>36</v>
      </c>
      <c r="H114" s="16">
        <v>60</v>
      </c>
      <c r="I114" s="15">
        <v>144</v>
      </c>
      <c r="J114" s="18" t="s">
        <v>191</v>
      </c>
      <c r="K114" s="16">
        <v>1</v>
      </c>
      <c r="L114" s="29">
        <v>48</v>
      </c>
      <c r="P114" s="19">
        <f t="shared" si="4"/>
        <v>72.19200000000001</v>
      </c>
    </row>
    <row r="115" spans="1:16" ht="18.75" customHeight="1">
      <c r="A115" s="4" t="str">
        <f t="shared" si="5"/>
        <v>BK006008王宏伟1</v>
      </c>
      <c r="B115" s="15" t="s">
        <v>83</v>
      </c>
      <c r="C115" s="15" t="s">
        <v>136</v>
      </c>
      <c r="D115" s="15" t="s">
        <v>130</v>
      </c>
      <c r="E115" s="15">
        <v>3</v>
      </c>
      <c r="F115" s="18" t="s">
        <v>19</v>
      </c>
      <c r="G115" s="17" t="s">
        <v>37</v>
      </c>
      <c r="H115" s="16">
        <v>60</v>
      </c>
      <c r="I115" s="15">
        <v>128</v>
      </c>
      <c r="J115" s="18" t="s">
        <v>191</v>
      </c>
      <c r="K115" s="16">
        <v>1</v>
      </c>
      <c r="L115" s="29">
        <v>48</v>
      </c>
      <c r="P115" s="19">
        <f t="shared" si="4"/>
        <v>67.584</v>
      </c>
    </row>
    <row r="116" spans="1:16" ht="18.75" customHeight="1">
      <c r="A116" s="4" t="str">
        <f t="shared" si="5"/>
        <v>BK006008刘树兵1</v>
      </c>
      <c r="B116" s="15" t="s">
        <v>83</v>
      </c>
      <c r="C116" s="15" t="s">
        <v>136</v>
      </c>
      <c r="D116" s="15" t="s">
        <v>131</v>
      </c>
      <c r="E116" s="15">
        <v>3</v>
      </c>
      <c r="F116" s="18" t="s">
        <v>19</v>
      </c>
      <c r="G116" s="17" t="s">
        <v>38</v>
      </c>
      <c r="H116" s="16">
        <v>60</v>
      </c>
      <c r="I116" s="15">
        <v>152</v>
      </c>
      <c r="J116" s="18" t="s">
        <v>191</v>
      </c>
      <c r="K116" s="16">
        <v>1</v>
      </c>
      <c r="L116" s="29">
        <v>48</v>
      </c>
      <c r="P116" s="19">
        <f t="shared" si="4"/>
        <v>74.49600000000001</v>
      </c>
    </row>
    <row r="117" spans="1:16" ht="18.75" customHeight="1">
      <c r="A117" s="4" t="str">
        <f t="shared" si="5"/>
        <v>BK006008马信1</v>
      </c>
      <c r="B117" s="15" t="s">
        <v>83</v>
      </c>
      <c r="C117" s="15" t="s">
        <v>136</v>
      </c>
      <c r="D117" s="15" t="s">
        <v>132</v>
      </c>
      <c r="E117" s="15">
        <v>3</v>
      </c>
      <c r="F117" s="18" t="s">
        <v>19</v>
      </c>
      <c r="G117" s="17" t="s">
        <v>41</v>
      </c>
      <c r="H117" s="16">
        <v>60</v>
      </c>
      <c r="I117" s="15">
        <v>91</v>
      </c>
      <c r="J117" s="18" t="s">
        <v>191</v>
      </c>
      <c r="K117" s="16">
        <v>1</v>
      </c>
      <c r="L117" s="29">
        <v>48</v>
      </c>
      <c r="P117" s="19">
        <f t="shared" si="4"/>
        <v>56.928</v>
      </c>
    </row>
    <row r="118" spans="1:16" s="25" customFormat="1" ht="18.75" customHeight="1">
      <c r="A118" s="25" t="str">
        <f t="shared" si="5"/>
        <v>BK006009孔令让0.8</v>
      </c>
      <c r="B118" s="21" t="s">
        <v>84</v>
      </c>
      <c r="C118" s="21" t="s">
        <v>137</v>
      </c>
      <c r="D118" s="21" t="s">
        <v>18</v>
      </c>
      <c r="E118" s="21">
        <v>0.8</v>
      </c>
      <c r="F118" s="22" t="s">
        <v>19</v>
      </c>
      <c r="G118" s="23" t="s">
        <v>190</v>
      </c>
      <c r="H118" s="24">
        <v>30</v>
      </c>
      <c r="I118" s="21">
        <v>33</v>
      </c>
      <c r="J118" s="22" t="s">
        <v>192</v>
      </c>
      <c r="K118" s="24">
        <v>0.8</v>
      </c>
      <c r="L118" s="21"/>
      <c r="M118" s="24">
        <v>26</v>
      </c>
      <c r="O118" s="26"/>
      <c r="P118" s="27">
        <f t="shared" si="4"/>
        <v>21.268</v>
      </c>
    </row>
    <row r="119" spans="1:16" s="25" customFormat="1" ht="18.75" customHeight="1">
      <c r="A119" s="25" t="str">
        <f t="shared" si="5"/>
        <v>BK006009孔令让0.7</v>
      </c>
      <c r="B119" s="21" t="s">
        <v>84</v>
      </c>
      <c r="C119" s="21" t="s">
        <v>137</v>
      </c>
      <c r="D119" s="21" t="s">
        <v>93</v>
      </c>
      <c r="E119" s="21">
        <v>0.8</v>
      </c>
      <c r="F119" s="22" t="s">
        <v>19</v>
      </c>
      <c r="G119" s="23" t="s">
        <v>190</v>
      </c>
      <c r="H119" s="24">
        <v>30</v>
      </c>
      <c r="I119" s="21">
        <v>31</v>
      </c>
      <c r="J119" s="22" t="s">
        <v>192</v>
      </c>
      <c r="K119" s="24">
        <v>0.7</v>
      </c>
      <c r="L119" s="21"/>
      <c r="M119" s="24">
        <v>26</v>
      </c>
      <c r="O119" s="26"/>
      <c r="P119" s="27">
        <f t="shared" si="4"/>
        <v>18.355999999999998</v>
      </c>
    </row>
    <row r="120" spans="1:16" s="25" customFormat="1" ht="18.75" customHeight="1">
      <c r="A120" s="25" t="str">
        <f t="shared" si="5"/>
        <v>BK006009李宁0.8</v>
      </c>
      <c r="B120" s="21" t="s">
        <v>84</v>
      </c>
      <c r="C120" s="21" t="s">
        <v>137</v>
      </c>
      <c r="D120" s="21" t="s">
        <v>94</v>
      </c>
      <c r="E120" s="21">
        <v>0.8</v>
      </c>
      <c r="F120" s="22" t="s">
        <v>19</v>
      </c>
      <c r="G120" s="23" t="s">
        <v>202</v>
      </c>
      <c r="H120" s="24">
        <v>30</v>
      </c>
      <c r="I120" s="21">
        <v>33</v>
      </c>
      <c r="J120" s="22" t="s">
        <v>192</v>
      </c>
      <c r="K120" s="24">
        <v>0.8</v>
      </c>
      <c r="L120" s="21"/>
      <c r="M120" s="24">
        <v>26</v>
      </c>
      <c r="O120" s="26"/>
      <c r="P120" s="27">
        <f t="shared" si="4"/>
        <v>21.268</v>
      </c>
    </row>
    <row r="121" spans="1:16" s="25" customFormat="1" ht="18.75" customHeight="1">
      <c r="A121" s="25" t="str">
        <f t="shared" si="5"/>
        <v>BK006009李宁0.7</v>
      </c>
      <c r="B121" s="21" t="s">
        <v>84</v>
      </c>
      <c r="C121" s="21" t="s">
        <v>137</v>
      </c>
      <c r="D121" s="21" t="s">
        <v>95</v>
      </c>
      <c r="E121" s="21">
        <v>0.8</v>
      </c>
      <c r="F121" s="22" t="s">
        <v>19</v>
      </c>
      <c r="G121" s="23" t="s">
        <v>202</v>
      </c>
      <c r="H121" s="24">
        <v>30</v>
      </c>
      <c r="I121" s="21">
        <v>32</v>
      </c>
      <c r="J121" s="22" t="s">
        <v>192</v>
      </c>
      <c r="K121" s="24">
        <v>0.7</v>
      </c>
      <c r="L121" s="21"/>
      <c r="M121" s="24">
        <v>26</v>
      </c>
      <c r="O121" s="26"/>
      <c r="P121" s="27">
        <f t="shared" si="4"/>
        <v>18.512</v>
      </c>
    </row>
    <row r="122" spans="1:16" ht="18.75" customHeight="1">
      <c r="A122" s="4" t="str">
        <f t="shared" si="5"/>
        <v>BK006009李兴锋0.8</v>
      </c>
      <c r="B122" s="15" t="s">
        <v>84</v>
      </c>
      <c r="C122" s="15" t="s">
        <v>137</v>
      </c>
      <c r="D122" s="15" t="s">
        <v>129</v>
      </c>
      <c r="E122" s="15">
        <v>0.8</v>
      </c>
      <c r="F122" s="18" t="s">
        <v>19</v>
      </c>
      <c r="G122" s="17" t="s">
        <v>33</v>
      </c>
      <c r="H122" s="16">
        <v>30</v>
      </c>
      <c r="I122" s="15">
        <v>29</v>
      </c>
      <c r="J122" s="18" t="s">
        <v>192</v>
      </c>
      <c r="K122" s="16">
        <v>0.8</v>
      </c>
      <c r="L122" s="29"/>
      <c r="M122" s="16">
        <v>26</v>
      </c>
      <c r="P122" s="19">
        <f t="shared" si="4"/>
        <v>20.8</v>
      </c>
    </row>
    <row r="123" spans="1:16" ht="18.75" customHeight="1">
      <c r="A123" s="4" t="str">
        <f t="shared" si="5"/>
        <v>BK006009李兴锋0.7</v>
      </c>
      <c r="B123" s="15" t="s">
        <v>84</v>
      </c>
      <c r="C123" s="15" t="s">
        <v>137</v>
      </c>
      <c r="D123" s="15" t="s">
        <v>130</v>
      </c>
      <c r="E123" s="15">
        <v>0.8</v>
      </c>
      <c r="F123" s="18" t="s">
        <v>19</v>
      </c>
      <c r="G123" s="17" t="s">
        <v>33</v>
      </c>
      <c r="H123" s="16">
        <v>30</v>
      </c>
      <c r="I123" s="15">
        <v>28</v>
      </c>
      <c r="J123" s="18" t="s">
        <v>192</v>
      </c>
      <c r="K123" s="16">
        <v>0.7</v>
      </c>
      <c r="L123" s="29"/>
      <c r="M123" s="16">
        <v>26</v>
      </c>
      <c r="P123" s="19">
        <f t="shared" si="4"/>
        <v>18.2</v>
      </c>
    </row>
    <row r="124" spans="1:16" ht="18.75" customHeight="1">
      <c r="A124" s="4" t="str">
        <f t="shared" si="5"/>
        <v>BK006009李兴锋0.7</v>
      </c>
      <c r="B124" s="15" t="s">
        <v>84</v>
      </c>
      <c r="C124" s="15" t="s">
        <v>137</v>
      </c>
      <c r="D124" s="15" t="s">
        <v>131</v>
      </c>
      <c r="E124" s="15">
        <v>0.8</v>
      </c>
      <c r="F124" s="18" t="s">
        <v>19</v>
      </c>
      <c r="G124" s="17" t="s">
        <v>33</v>
      </c>
      <c r="H124" s="16">
        <v>30</v>
      </c>
      <c r="I124" s="15">
        <v>23</v>
      </c>
      <c r="J124" s="18" t="s">
        <v>192</v>
      </c>
      <c r="K124" s="16">
        <v>0.7</v>
      </c>
      <c r="L124" s="29"/>
      <c r="M124" s="16">
        <v>26</v>
      </c>
      <c r="P124" s="19">
        <f t="shared" si="4"/>
        <v>18.2</v>
      </c>
    </row>
    <row r="125" spans="1:16" ht="18.75" customHeight="1">
      <c r="A125" s="4" t="str">
        <f t="shared" si="5"/>
        <v>BK006009李兴锋0.7</v>
      </c>
      <c r="B125" s="15" t="s">
        <v>84</v>
      </c>
      <c r="C125" s="15" t="s">
        <v>137</v>
      </c>
      <c r="D125" s="15" t="s">
        <v>132</v>
      </c>
      <c r="E125" s="15">
        <v>0.8</v>
      </c>
      <c r="F125" s="18" t="s">
        <v>19</v>
      </c>
      <c r="G125" s="17" t="s">
        <v>33</v>
      </c>
      <c r="H125" s="16">
        <v>30</v>
      </c>
      <c r="I125" s="15">
        <v>25</v>
      </c>
      <c r="J125" s="18" t="s">
        <v>192</v>
      </c>
      <c r="K125" s="16">
        <v>0.7</v>
      </c>
      <c r="L125" s="29"/>
      <c r="M125" s="16">
        <v>26</v>
      </c>
      <c r="P125" s="19">
        <f t="shared" si="4"/>
        <v>18.2</v>
      </c>
    </row>
    <row r="126" spans="1:16" ht="18.75" customHeight="1">
      <c r="A126" s="4" t="str">
        <f t="shared" si="5"/>
        <v>BK006009李兴锋0.7</v>
      </c>
      <c r="B126" s="15" t="s">
        <v>84</v>
      </c>
      <c r="C126" s="15" t="s">
        <v>137</v>
      </c>
      <c r="D126" s="15" t="s">
        <v>133</v>
      </c>
      <c r="E126" s="15">
        <v>0.8</v>
      </c>
      <c r="F126" s="18" t="s">
        <v>19</v>
      </c>
      <c r="G126" s="17" t="s">
        <v>33</v>
      </c>
      <c r="H126" s="16">
        <v>30</v>
      </c>
      <c r="I126" s="15">
        <v>24</v>
      </c>
      <c r="J126" s="18" t="s">
        <v>192</v>
      </c>
      <c r="K126" s="16">
        <v>0.7</v>
      </c>
      <c r="L126" s="29"/>
      <c r="M126" s="16">
        <v>26</v>
      </c>
      <c r="P126" s="19">
        <f t="shared" si="4"/>
        <v>18.2</v>
      </c>
    </row>
    <row r="127" spans="1:16" ht="18.75" customHeight="1">
      <c r="A127" s="4" t="str">
        <f t="shared" si="5"/>
        <v>BK006009刘风珍0.8</v>
      </c>
      <c r="B127" s="15" t="s">
        <v>84</v>
      </c>
      <c r="C127" s="15" t="s">
        <v>137</v>
      </c>
      <c r="D127" s="15" t="s">
        <v>138</v>
      </c>
      <c r="E127" s="15">
        <v>0.8</v>
      </c>
      <c r="F127" s="18" t="s">
        <v>19</v>
      </c>
      <c r="G127" s="17" t="s">
        <v>34</v>
      </c>
      <c r="H127" s="16">
        <v>30</v>
      </c>
      <c r="I127" s="15">
        <v>24</v>
      </c>
      <c r="J127" s="18" t="s">
        <v>192</v>
      </c>
      <c r="K127" s="16">
        <v>0.8</v>
      </c>
      <c r="L127" s="29"/>
      <c r="M127" s="16">
        <v>26</v>
      </c>
      <c r="P127" s="19">
        <f t="shared" si="4"/>
        <v>20.8</v>
      </c>
    </row>
    <row r="128" spans="1:16" ht="18.75" customHeight="1">
      <c r="A128" s="4" t="str">
        <f t="shared" si="5"/>
        <v>BK006009刘风珍0.7</v>
      </c>
      <c r="B128" s="15" t="s">
        <v>84</v>
      </c>
      <c r="C128" s="15" t="s">
        <v>137</v>
      </c>
      <c r="D128" s="15" t="s">
        <v>139</v>
      </c>
      <c r="E128" s="15">
        <v>0.8</v>
      </c>
      <c r="F128" s="18" t="s">
        <v>19</v>
      </c>
      <c r="G128" s="17" t="s">
        <v>34</v>
      </c>
      <c r="H128" s="16">
        <v>30</v>
      </c>
      <c r="I128" s="15">
        <v>27</v>
      </c>
      <c r="J128" s="18" t="s">
        <v>192</v>
      </c>
      <c r="K128" s="16">
        <v>0.7</v>
      </c>
      <c r="L128" s="29"/>
      <c r="M128" s="16">
        <v>26</v>
      </c>
      <c r="P128" s="19">
        <f t="shared" si="4"/>
        <v>18.2</v>
      </c>
    </row>
    <row r="129" spans="1:16" ht="18.75" customHeight="1">
      <c r="A129" s="4" t="str">
        <f t="shared" si="5"/>
        <v>BK006009刘风珍0.7</v>
      </c>
      <c r="B129" s="15" t="s">
        <v>84</v>
      </c>
      <c r="C129" s="15" t="s">
        <v>137</v>
      </c>
      <c r="D129" s="15" t="s">
        <v>140</v>
      </c>
      <c r="E129" s="15">
        <v>0.8</v>
      </c>
      <c r="F129" s="18" t="s">
        <v>19</v>
      </c>
      <c r="G129" s="17" t="s">
        <v>34</v>
      </c>
      <c r="H129" s="16">
        <v>30</v>
      </c>
      <c r="I129" s="15">
        <v>26</v>
      </c>
      <c r="J129" s="18" t="s">
        <v>192</v>
      </c>
      <c r="K129" s="16">
        <v>0.7</v>
      </c>
      <c r="L129" s="29"/>
      <c r="M129" s="16">
        <v>26</v>
      </c>
      <c r="P129" s="19">
        <f t="shared" si="4"/>
        <v>18.2</v>
      </c>
    </row>
    <row r="130" spans="1:16" ht="18.75" customHeight="1">
      <c r="A130" s="4" t="str">
        <f t="shared" si="5"/>
        <v>BK006009刘风珍0.7</v>
      </c>
      <c r="B130" s="15" t="s">
        <v>84</v>
      </c>
      <c r="C130" s="15" t="s">
        <v>137</v>
      </c>
      <c r="D130" s="15" t="s">
        <v>141</v>
      </c>
      <c r="E130" s="15">
        <v>0.8</v>
      </c>
      <c r="F130" s="18" t="s">
        <v>19</v>
      </c>
      <c r="G130" s="17" t="s">
        <v>34</v>
      </c>
      <c r="H130" s="16">
        <v>30</v>
      </c>
      <c r="I130" s="15">
        <v>27</v>
      </c>
      <c r="J130" s="18" t="s">
        <v>192</v>
      </c>
      <c r="K130" s="16">
        <v>0.7</v>
      </c>
      <c r="L130" s="29"/>
      <c r="M130" s="16">
        <v>26</v>
      </c>
      <c r="P130" s="19">
        <f t="shared" si="4"/>
        <v>18.2</v>
      </c>
    </row>
    <row r="131" spans="1:16" ht="18.75" customHeight="1">
      <c r="A131" s="4" t="str">
        <f t="shared" si="5"/>
        <v>BK006009刘风珍0.7</v>
      </c>
      <c r="B131" s="15" t="s">
        <v>84</v>
      </c>
      <c r="C131" s="15" t="s">
        <v>137</v>
      </c>
      <c r="D131" s="15" t="s">
        <v>142</v>
      </c>
      <c r="E131" s="15">
        <v>0.8</v>
      </c>
      <c r="F131" s="18" t="s">
        <v>19</v>
      </c>
      <c r="G131" s="17" t="s">
        <v>34</v>
      </c>
      <c r="H131" s="16">
        <v>30</v>
      </c>
      <c r="I131" s="15">
        <v>26</v>
      </c>
      <c r="J131" s="18" t="s">
        <v>192</v>
      </c>
      <c r="K131" s="16">
        <v>0.7</v>
      </c>
      <c r="L131" s="29"/>
      <c r="M131" s="16">
        <v>26</v>
      </c>
      <c r="P131" s="19">
        <f t="shared" si="4"/>
        <v>18.2</v>
      </c>
    </row>
    <row r="132" spans="1:16" ht="18.75" customHeight="1">
      <c r="A132" s="4" t="str">
        <f t="shared" si="5"/>
        <v>BK006009吴佳洁0.8</v>
      </c>
      <c r="B132" s="15" t="s">
        <v>84</v>
      </c>
      <c r="C132" s="15" t="s">
        <v>137</v>
      </c>
      <c r="D132" s="15" t="s">
        <v>143</v>
      </c>
      <c r="E132" s="15">
        <v>0.8</v>
      </c>
      <c r="F132" s="18" t="s">
        <v>19</v>
      </c>
      <c r="G132" s="17" t="s">
        <v>35</v>
      </c>
      <c r="H132" s="16">
        <v>30</v>
      </c>
      <c r="I132" s="15">
        <v>30</v>
      </c>
      <c r="J132" s="18" t="s">
        <v>192</v>
      </c>
      <c r="K132" s="16">
        <v>0.8</v>
      </c>
      <c r="L132" s="29"/>
      <c r="M132" s="16">
        <v>26</v>
      </c>
      <c r="P132" s="19">
        <f t="shared" si="4"/>
        <v>20.8</v>
      </c>
    </row>
    <row r="133" spans="1:16" ht="18.75" customHeight="1">
      <c r="A133" s="4" t="str">
        <f t="shared" si="5"/>
        <v>BK006009吴佳洁0.7</v>
      </c>
      <c r="B133" s="15" t="s">
        <v>84</v>
      </c>
      <c r="C133" s="15" t="s">
        <v>137</v>
      </c>
      <c r="D133" s="15" t="s">
        <v>144</v>
      </c>
      <c r="E133" s="15">
        <v>0.8</v>
      </c>
      <c r="F133" s="18" t="s">
        <v>19</v>
      </c>
      <c r="G133" s="17" t="s">
        <v>35</v>
      </c>
      <c r="H133" s="16">
        <v>30</v>
      </c>
      <c r="I133" s="15">
        <v>32</v>
      </c>
      <c r="J133" s="18" t="s">
        <v>192</v>
      </c>
      <c r="K133" s="16">
        <v>0.7</v>
      </c>
      <c r="L133" s="29"/>
      <c r="M133" s="16">
        <v>26</v>
      </c>
      <c r="P133" s="19">
        <f t="shared" si="4"/>
        <v>18.512</v>
      </c>
    </row>
    <row r="134" spans="1:16" ht="18.75" customHeight="1">
      <c r="A134" s="4" t="str">
        <f t="shared" si="5"/>
        <v>BK006009吴佳洁0.7</v>
      </c>
      <c r="B134" s="15" t="s">
        <v>84</v>
      </c>
      <c r="C134" s="15" t="s">
        <v>137</v>
      </c>
      <c r="D134" s="15" t="s">
        <v>145</v>
      </c>
      <c r="E134" s="15">
        <v>0.8</v>
      </c>
      <c r="F134" s="18" t="s">
        <v>19</v>
      </c>
      <c r="G134" s="17" t="s">
        <v>35</v>
      </c>
      <c r="H134" s="16">
        <v>30</v>
      </c>
      <c r="I134" s="15">
        <v>32</v>
      </c>
      <c r="J134" s="18" t="s">
        <v>192</v>
      </c>
      <c r="K134" s="16">
        <v>0.7</v>
      </c>
      <c r="L134" s="29"/>
      <c r="M134" s="16">
        <v>26</v>
      </c>
      <c r="P134" s="19">
        <f t="shared" si="4"/>
        <v>18.512</v>
      </c>
    </row>
    <row r="135" spans="1:16" ht="18.75" customHeight="1">
      <c r="A135" s="4" t="str">
        <f t="shared" si="5"/>
        <v>BK006009吴佳洁0.7</v>
      </c>
      <c r="B135" s="15" t="s">
        <v>84</v>
      </c>
      <c r="C135" s="15" t="s">
        <v>137</v>
      </c>
      <c r="D135" s="15" t="s">
        <v>146</v>
      </c>
      <c r="E135" s="15">
        <v>0.8</v>
      </c>
      <c r="F135" s="18" t="s">
        <v>19</v>
      </c>
      <c r="G135" s="17" t="s">
        <v>35</v>
      </c>
      <c r="H135" s="16">
        <v>30</v>
      </c>
      <c r="I135" s="15">
        <v>31</v>
      </c>
      <c r="J135" s="18" t="s">
        <v>192</v>
      </c>
      <c r="K135" s="16">
        <v>0.7</v>
      </c>
      <c r="L135" s="29"/>
      <c r="M135" s="16">
        <v>26</v>
      </c>
      <c r="P135" s="19">
        <f t="shared" si="4"/>
        <v>18.355999999999998</v>
      </c>
    </row>
    <row r="136" spans="1:16" ht="18.75" customHeight="1">
      <c r="A136" s="4" t="str">
        <f t="shared" si="5"/>
        <v>BK006009吴佳洁0.7</v>
      </c>
      <c r="B136" s="15" t="s">
        <v>84</v>
      </c>
      <c r="C136" s="15" t="s">
        <v>137</v>
      </c>
      <c r="D136" s="15" t="s">
        <v>147</v>
      </c>
      <c r="E136" s="15">
        <v>0.8</v>
      </c>
      <c r="F136" s="18" t="s">
        <v>19</v>
      </c>
      <c r="G136" s="17" t="s">
        <v>35</v>
      </c>
      <c r="H136" s="16">
        <v>30</v>
      </c>
      <c r="I136" s="15">
        <v>30</v>
      </c>
      <c r="J136" s="18" t="s">
        <v>192</v>
      </c>
      <c r="K136" s="16">
        <v>0.7</v>
      </c>
      <c r="L136" s="29"/>
      <c r="M136" s="16">
        <v>26</v>
      </c>
      <c r="P136" s="19">
        <f t="shared" si="4"/>
        <v>18.2</v>
      </c>
    </row>
    <row r="137" spans="1:16" ht="18.75" customHeight="1">
      <c r="A137" s="4" t="str">
        <f t="shared" si="5"/>
        <v>BK006009张卫东0.8</v>
      </c>
      <c r="B137" s="15" t="s">
        <v>84</v>
      </c>
      <c r="C137" s="15" t="s">
        <v>137</v>
      </c>
      <c r="D137" s="15" t="s">
        <v>148</v>
      </c>
      <c r="E137" s="15">
        <v>0.8</v>
      </c>
      <c r="F137" s="18" t="s">
        <v>19</v>
      </c>
      <c r="G137" s="17" t="s">
        <v>36</v>
      </c>
      <c r="H137" s="16">
        <v>30</v>
      </c>
      <c r="I137" s="15">
        <v>30</v>
      </c>
      <c r="J137" s="18" t="s">
        <v>192</v>
      </c>
      <c r="K137" s="16">
        <v>0.8</v>
      </c>
      <c r="L137" s="29"/>
      <c r="M137" s="16">
        <v>26</v>
      </c>
      <c r="P137" s="19">
        <f t="shared" si="4"/>
        <v>20.8</v>
      </c>
    </row>
    <row r="138" spans="1:16" ht="18.75" customHeight="1">
      <c r="A138" s="4" t="str">
        <f t="shared" si="5"/>
        <v>BK006009张卫东0.7</v>
      </c>
      <c r="B138" s="15" t="s">
        <v>84</v>
      </c>
      <c r="C138" s="15" t="s">
        <v>137</v>
      </c>
      <c r="D138" s="15" t="s">
        <v>149</v>
      </c>
      <c r="E138" s="15">
        <v>0.8</v>
      </c>
      <c r="F138" s="18" t="s">
        <v>19</v>
      </c>
      <c r="G138" s="17" t="s">
        <v>36</v>
      </c>
      <c r="H138" s="16">
        <v>30</v>
      </c>
      <c r="I138" s="15">
        <v>29</v>
      </c>
      <c r="J138" s="18" t="s">
        <v>192</v>
      </c>
      <c r="K138" s="16">
        <v>0.7</v>
      </c>
      <c r="L138" s="29"/>
      <c r="M138" s="16">
        <v>26</v>
      </c>
      <c r="P138" s="19">
        <f t="shared" si="4"/>
        <v>18.2</v>
      </c>
    </row>
    <row r="139" spans="1:16" ht="18.75" customHeight="1">
      <c r="A139" s="4" t="str">
        <f t="shared" si="5"/>
        <v>BK006009张卫东0.7</v>
      </c>
      <c r="B139" s="15" t="s">
        <v>84</v>
      </c>
      <c r="C139" s="15" t="s">
        <v>137</v>
      </c>
      <c r="D139" s="15" t="s">
        <v>150</v>
      </c>
      <c r="E139" s="15">
        <v>0.8</v>
      </c>
      <c r="F139" s="18" t="s">
        <v>19</v>
      </c>
      <c r="G139" s="17" t="s">
        <v>36</v>
      </c>
      <c r="H139" s="16">
        <v>30</v>
      </c>
      <c r="I139" s="15">
        <v>32</v>
      </c>
      <c r="J139" s="18" t="s">
        <v>192</v>
      </c>
      <c r="K139" s="16">
        <v>0.7</v>
      </c>
      <c r="L139" s="29"/>
      <c r="M139" s="16">
        <v>26</v>
      </c>
      <c r="P139" s="19">
        <f t="shared" si="4"/>
        <v>18.512</v>
      </c>
    </row>
    <row r="140" spans="1:16" ht="18.75" customHeight="1">
      <c r="A140" s="4" t="str">
        <f t="shared" si="5"/>
        <v>BK006009张卫东0.7</v>
      </c>
      <c r="B140" s="15" t="s">
        <v>84</v>
      </c>
      <c r="C140" s="15" t="s">
        <v>137</v>
      </c>
      <c r="D140" s="15" t="s">
        <v>151</v>
      </c>
      <c r="E140" s="15">
        <v>0.8</v>
      </c>
      <c r="F140" s="18" t="s">
        <v>19</v>
      </c>
      <c r="G140" s="17" t="s">
        <v>36</v>
      </c>
      <c r="H140" s="16">
        <v>30</v>
      </c>
      <c r="I140" s="15">
        <v>32</v>
      </c>
      <c r="J140" s="18" t="s">
        <v>192</v>
      </c>
      <c r="K140" s="16">
        <v>0.7</v>
      </c>
      <c r="L140" s="29"/>
      <c r="M140" s="16">
        <v>26</v>
      </c>
      <c r="P140" s="19">
        <f t="shared" si="4"/>
        <v>18.512</v>
      </c>
    </row>
    <row r="141" spans="1:16" ht="18.75" customHeight="1">
      <c r="A141" s="4" t="str">
        <f t="shared" si="5"/>
        <v>BK006009张卫东0.7</v>
      </c>
      <c r="B141" s="15" t="s">
        <v>84</v>
      </c>
      <c r="C141" s="15" t="s">
        <v>137</v>
      </c>
      <c r="D141" s="15" t="s">
        <v>152</v>
      </c>
      <c r="E141" s="15">
        <v>0.8</v>
      </c>
      <c r="F141" s="18" t="s">
        <v>19</v>
      </c>
      <c r="G141" s="17" t="s">
        <v>36</v>
      </c>
      <c r="H141" s="16">
        <v>30</v>
      </c>
      <c r="I141" s="15">
        <v>20</v>
      </c>
      <c r="J141" s="18" t="s">
        <v>192</v>
      </c>
      <c r="K141" s="16">
        <v>0.7</v>
      </c>
      <c r="L141" s="29"/>
      <c r="M141" s="16">
        <v>26</v>
      </c>
      <c r="P141" s="19">
        <f t="shared" si="4"/>
        <v>18.2</v>
      </c>
    </row>
    <row r="142" spans="1:16" ht="18.75" customHeight="1">
      <c r="A142" s="4" t="str">
        <f t="shared" si="5"/>
        <v>BK006009王宏伟0.8</v>
      </c>
      <c r="B142" s="15" t="s">
        <v>84</v>
      </c>
      <c r="C142" s="15" t="s">
        <v>137</v>
      </c>
      <c r="D142" s="15" t="s">
        <v>153</v>
      </c>
      <c r="E142" s="15">
        <v>0.8</v>
      </c>
      <c r="F142" s="18" t="s">
        <v>19</v>
      </c>
      <c r="G142" s="17" t="s">
        <v>37</v>
      </c>
      <c r="H142" s="16">
        <v>30</v>
      </c>
      <c r="I142" s="15">
        <v>26</v>
      </c>
      <c r="J142" s="18" t="s">
        <v>192</v>
      </c>
      <c r="K142" s="16">
        <v>0.8</v>
      </c>
      <c r="L142" s="29"/>
      <c r="M142" s="16">
        <v>26</v>
      </c>
      <c r="P142" s="19">
        <f t="shared" si="4"/>
        <v>20.8</v>
      </c>
    </row>
    <row r="143" spans="1:16" ht="18.75" customHeight="1">
      <c r="A143" s="4" t="str">
        <f t="shared" si="5"/>
        <v>BK006009王宏伟0.7</v>
      </c>
      <c r="B143" s="15" t="s">
        <v>84</v>
      </c>
      <c r="C143" s="15" t="s">
        <v>137</v>
      </c>
      <c r="D143" s="15" t="s">
        <v>154</v>
      </c>
      <c r="E143" s="15">
        <v>0.8</v>
      </c>
      <c r="F143" s="18" t="s">
        <v>19</v>
      </c>
      <c r="G143" s="17" t="s">
        <v>37</v>
      </c>
      <c r="H143" s="16">
        <v>30</v>
      </c>
      <c r="I143" s="15">
        <v>24</v>
      </c>
      <c r="J143" s="18" t="s">
        <v>192</v>
      </c>
      <c r="K143" s="16">
        <v>0.7</v>
      </c>
      <c r="L143" s="29"/>
      <c r="M143" s="16">
        <v>26</v>
      </c>
      <c r="P143" s="19">
        <f t="shared" si="4"/>
        <v>18.2</v>
      </c>
    </row>
    <row r="144" spans="1:16" ht="18.75" customHeight="1">
      <c r="A144" s="4" t="str">
        <f t="shared" si="5"/>
        <v>BK006009王宏伟0.7</v>
      </c>
      <c r="B144" s="15" t="s">
        <v>84</v>
      </c>
      <c r="C144" s="15" t="s">
        <v>137</v>
      </c>
      <c r="D144" s="15" t="s">
        <v>155</v>
      </c>
      <c r="E144" s="15">
        <v>0.8</v>
      </c>
      <c r="F144" s="18" t="s">
        <v>19</v>
      </c>
      <c r="G144" s="17" t="s">
        <v>37</v>
      </c>
      <c r="H144" s="16">
        <v>30</v>
      </c>
      <c r="I144" s="15">
        <v>26</v>
      </c>
      <c r="J144" s="18" t="s">
        <v>192</v>
      </c>
      <c r="K144" s="16">
        <v>0.7</v>
      </c>
      <c r="L144" s="29"/>
      <c r="M144" s="16">
        <v>26</v>
      </c>
      <c r="P144" s="19">
        <f t="shared" si="4"/>
        <v>18.2</v>
      </c>
    </row>
    <row r="145" spans="1:16" ht="18.75" customHeight="1">
      <c r="A145" s="4" t="str">
        <f t="shared" si="5"/>
        <v>BK006009王宏伟0.7</v>
      </c>
      <c r="B145" s="15" t="s">
        <v>84</v>
      </c>
      <c r="C145" s="15" t="s">
        <v>137</v>
      </c>
      <c r="D145" s="15" t="s">
        <v>156</v>
      </c>
      <c r="E145" s="15">
        <v>0.8</v>
      </c>
      <c r="F145" s="18" t="s">
        <v>19</v>
      </c>
      <c r="G145" s="17" t="s">
        <v>37</v>
      </c>
      <c r="H145" s="16">
        <v>30</v>
      </c>
      <c r="I145" s="15">
        <v>19</v>
      </c>
      <c r="J145" s="18" t="s">
        <v>192</v>
      </c>
      <c r="K145" s="16">
        <v>0.7</v>
      </c>
      <c r="L145" s="29"/>
      <c r="M145" s="16">
        <v>26</v>
      </c>
      <c r="P145" s="19">
        <f t="shared" si="4"/>
        <v>18.2</v>
      </c>
    </row>
    <row r="146" spans="1:16" ht="18.75" customHeight="1">
      <c r="A146" s="4" t="str">
        <f t="shared" si="5"/>
        <v>BK006009王宏伟0.7</v>
      </c>
      <c r="B146" s="15" t="s">
        <v>84</v>
      </c>
      <c r="C146" s="15" t="s">
        <v>137</v>
      </c>
      <c r="D146" s="15" t="s">
        <v>157</v>
      </c>
      <c r="E146" s="15">
        <v>0.8</v>
      </c>
      <c r="F146" s="18" t="s">
        <v>19</v>
      </c>
      <c r="G146" s="17" t="s">
        <v>37</v>
      </c>
      <c r="H146" s="16">
        <v>30</v>
      </c>
      <c r="I146" s="15">
        <v>33</v>
      </c>
      <c r="J146" s="18" t="s">
        <v>192</v>
      </c>
      <c r="K146" s="16">
        <v>0.7</v>
      </c>
      <c r="L146" s="29"/>
      <c r="M146" s="16">
        <v>26</v>
      </c>
      <c r="P146" s="19">
        <f t="shared" si="4"/>
        <v>18.668</v>
      </c>
    </row>
    <row r="147" spans="1:16" ht="18.75" customHeight="1">
      <c r="A147" s="4" t="str">
        <f t="shared" si="5"/>
        <v>BK006009刘树兵0.8</v>
      </c>
      <c r="B147" s="15" t="s">
        <v>84</v>
      </c>
      <c r="C147" s="15" t="s">
        <v>137</v>
      </c>
      <c r="D147" s="15" t="s">
        <v>158</v>
      </c>
      <c r="E147" s="15">
        <v>0.8</v>
      </c>
      <c r="F147" s="18" t="s">
        <v>19</v>
      </c>
      <c r="G147" s="17" t="s">
        <v>38</v>
      </c>
      <c r="H147" s="16">
        <v>30</v>
      </c>
      <c r="I147" s="15">
        <v>26</v>
      </c>
      <c r="J147" s="18" t="s">
        <v>192</v>
      </c>
      <c r="K147" s="16">
        <v>0.8</v>
      </c>
      <c r="L147" s="29"/>
      <c r="M147" s="16">
        <v>26</v>
      </c>
      <c r="P147" s="19">
        <f t="shared" si="4"/>
        <v>20.8</v>
      </c>
    </row>
    <row r="148" spans="1:16" ht="18.75" customHeight="1">
      <c r="A148" s="4" t="str">
        <f t="shared" si="5"/>
        <v>BK006009刘树兵0.7</v>
      </c>
      <c r="B148" s="15" t="s">
        <v>84</v>
      </c>
      <c r="C148" s="15" t="s">
        <v>137</v>
      </c>
      <c r="D148" s="15" t="s">
        <v>159</v>
      </c>
      <c r="E148" s="15">
        <v>0.8</v>
      </c>
      <c r="F148" s="18" t="s">
        <v>19</v>
      </c>
      <c r="G148" s="17" t="s">
        <v>38</v>
      </c>
      <c r="H148" s="16">
        <v>30</v>
      </c>
      <c r="I148" s="15">
        <v>30</v>
      </c>
      <c r="J148" s="18" t="s">
        <v>192</v>
      </c>
      <c r="K148" s="16">
        <v>0.7</v>
      </c>
      <c r="L148" s="29"/>
      <c r="M148" s="16">
        <v>26</v>
      </c>
      <c r="P148" s="19">
        <f t="shared" si="4"/>
        <v>18.2</v>
      </c>
    </row>
    <row r="149" spans="1:16" ht="18.75" customHeight="1">
      <c r="A149" s="4" t="str">
        <f t="shared" si="5"/>
        <v>BK006009刘树兵0.7</v>
      </c>
      <c r="B149" s="15" t="s">
        <v>84</v>
      </c>
      <c r="C149" s="15" t="s">
        <v>137</v>
      </c>
      <c r="D149" s="15" t="s">
        <v>160</v>
      </c>
      <c r="E149" s="15">
        <v>0.8</v>
      </c>
      <c r="F149" s="18" t="s">
        <v>19</v>
      </c>
      <c r="G149" s="17" t="s">
        <v>38</v>
      </c>
      <c r="H149" s="16">
        <v>30</v>
      </c>
      <c r="I149" s="15">
        <v>31</v>
      </c>
      <c r="J149" s="18" t="s">
        <v>192</v>
      </c>
      <c r="K149" s="16">
        <v>0.7</v>
      </c>
      <c r="L149" s="29"/>
      <c r="M149" s="16">
        <v>26</v>
      </c>
      <c r="P149" s="19">
        <f t="shared" si="4"/>
        <v>18.355999999999998</v>
      </c>
    </row>
    <row r="150" spans="1:16" ht="18.75" customHeight="1">
      <c r="A150" s="4" t="str">
        <f t="shared" si="5"/>
        <v>BK006009刘树兵0.7</v>
      </c>
      <c r="B150" s="15" t="s">
        <v>84</v>
      </c>
      <c r="C150" s="15" t="s">
        <v>137</v>
      </c>
      <c r="D150" s="15" t="s">
        <v>161</v>
      </c>
      <c r="E150" s="15">
        <v>0.8</v>
      </c>
      <c r="F150" s="18" t="s">
        <v>19</v>
      </c>
      <c r="G150" s="17" t="s">
        <v>38</v>
      </c>
      <c r="H150" s="16">
        <v>30</v>
      </c>
      <c r="I150" s="15">
        <v>28</v>
      </c>
      <c r="J150" s="18" t="s">
        <v>192</v>
      </c>
      <c r="K150" s="16">
        <v>0.7</v>
      </c>
      <c r="L150" s="29"/>
      <c r="M150" s="16">
        <v>26</v>
      </c>
      <c r="P150" s="19">
        <f t="shared" si="4"/>
        <v>18.2</v>
      </c>
    </row>
    <row r="151" spans="1:16" ht="18.75" customHeight="1">
      <c r="A151" s="4" t="str">
        <f t="shared" si="5"/>
        <v>BK006009刘树兵0.7</v>
      </c>
      <c r="B151" s="15" t="s">
        <v>84</v>
      </c>
      <c r="C151" s="15" t="s">
        <v>137</v>
      </c>
      <c r="D151" s="15" t="s">
        <v>162</v>
      </c>
      <c r="E151" s="15">
        <v>0.8</v>
      </c>
      <c r="F151" s="18" t="s">
        <v>19</v>
      </c>
      <c r="G151" s="17" t="s">
        <v>38</v>
      </c>
      <c r="H151" s="16">
        <v>30</v>
      </c>
      <c r="I151" s="15">
        <v>37</v>
      </c>
      <c r="J151" s="18" t="s">
        <v>192</v>
      </c>
      <c r="K151" s="16">
        <v>0.7</v>
      </c>
      <c r="L151" s="29"/>
      <c r="M151" s="16">
        <v>26</v>
      </c>
      <c r="P151" s="19">
        <f t="shared" si="4"/>
        <v>19.292</v>
      </c>
    </row>
    <row r="152" spans="1:16" s="25" customFormat="1" ht="18.75" customHeight="1">
      <c r="A152" s="25" t="str">
        <f t="shared" si="5"/>
        <v>BK006009马信0.8</v>
      </c>
      <c r="B152" s="21" t="s">
        <v>84</v>
      </c>
      <c r="C152" s="21" t="s">
        <v>137</v>
      </c>
      <c r="D152" s="21" t="s">
        <v>163</v>
      </c>
      <c r="E152" s="21">
        <v>0.8</v>
      </c>
      <c r="F152" s="22" t="s">
        <v>19</v>
      </c>
      <c r="G152" s="23" t="s">
        <v>41</v>
      </c>
      <c r="H152" s="24">
        <v>30</v>
      </c>
      <c r="I152" s="21">
        <v>35</v>
      </c>
      <c r="J152" s="22" t="s">
        <v>192</v>
      </c>
      <c r="K152" s="24">
        <v>0.8</v>
      </c>
      <c r="L152" s="21"/>
      <c r="M152" s="24">
        <v>26</v>
      </c>
      <c r="O152" s="26"/>
      <c r="P152" s="27">
        <f t="shared" si="4"/>
        <v>21.580000000000002</v>
      </c>
    </row>
    <row r="153" spans="1:16" s="25" customFormat="1" ht="18.75" customHeight="1">
      <c r="A153" s="25" t="str">
        <f t="shared" si="5"/>
        <v>BK006009马信0.8</v>
      </c>
      <c r="B153" s="21" t="s">
        <v>84</v>
      </c>
      <c r="C153" s="21" t="s">
        <v>137</v>
      </c>
      <c r="D153" s="21" t="s">
        <v>164</v>
      </c>
      <c r="E153" s="21">
        <v>0.8</v>
      </c>
      <c r="F153" s="22" t="s">
        <v>19</v>
      </c>
      <c r="G153" s="23" t="s">
        <v>41</v>
      </c>
      <c r="H153" s="24">
        <v>30</v>
      </c>
      <c r="I153" s="21">
        <v>29</v>
      </c>
      <c r="J153" s="22" t="s">
        <v>192</v>
      </c>
      <c r="K153" s="24">
        <v>0.8</v>
      </c>
      <c r="L153" s="21"/>
      <c r="M153" s="24">
        <v>13</v>
      </c>
      <c r="O153" s="26"/>
      <c r="P153" s="27">
        <f t="shared" si="4"/>
        <v>10.4</v>
      </c>
    </row>
    <row r="154" spans="1:16" s="25" customFormat="1" ht="18.75" customHeight="1">
      <c r="A154" s="25" t="str">
        <f>CONCATENATE(C154,G154,K154)</f>
        <v>BK006009陈谦0.8</v>
      </c>
      <c r="B154" s="21" t="s">
        <v>84</v>
      </c>
      <c r="C154" s="21" t="s">
        <v>137</v>
      </c>
      <c r="D154" s="21" t="s">
        <v>164</v>
      </c>
      <c r="E154" s="21">
        <v>0.8</v>
      </c>
      <c r="F154" s="22" t="s">
        <v>19</v>
      </c>
      <c r="G154" s="23" t="s">
        <v>197</v>
      </c>
      <c r="H154" s="24">
        <v>30</v>
      </c>
      <c r="I154" s="21">
        <v>29</v>
      </c>
      <c r="J154" s="22" t="s">
        <v>192</v>
      </c>
      <c r="K154" s="24">
        <v>0.8</v>
      </c>
      <c r="L154" s="21"/>
      <c r="M154" s="24">
        <v>13</v>
      </c>
      <c r="O154" s="26"/>
      <c r="P154" s="27">
        <f>IF(I154&gt;=H154,(K154+(I154-H154)*0.006)*(L154+M154),K154*(L154+M154))</f>
        <v>10.4</v>
      </c>
    </row>
    <row r="155" spans="1:16" s="25" customFormat="1" ht="18.75" customHeight="1">
      <c r="A155" s="25" t="str">
        <f t="shared" si="5"/>
        <v>BK006009赵久海0.8</v>
      </c>
      <c r="B155" s="21" t="s">
        <v>84</v>
      </c>
      <c r="C155" s="21" t="s">
        <v>137</v>
      </c>
      <c r="D155" s="21" t="s">
        <v>165</v>
      </c>
      <c r="E155" s="21">
        <v>0.8</v>
      </c>
      <c r="F155" s="22" t="s">
        <v>19</v>
      </c>
      <c r="G155" s="23" t="s">
        <v>198</v>
      </c>
      <c r="H155" s="24">
        <v>30</v>
      </c>
      <c r="I155" s="21">
        <v>26</v>
      </c>
      <c r="J155" s="22" t="s">
        <v>192</v>
      </c>
      <c r="K155" s="24">
        <v>0.8</v>
      </c>
      <c r="L155" s="21"/>
      <c r="M155" s="24">
        <v>13</v>
      </c>
      <c r="O155" s="26"/>
      <c r="P155" s="27">
        <f t="shared" si="4"/>
        <v>10.4</v>
      </c>
    </row>
    <row r="156" spans="1:16" s="25" customFormat="1" ht="18.75" customHeight="1">
      <c r="A156" s="25" t="str">
        <f>CONCATENATE(C156,G156,K156)</f>
        <v>BK006009胥倩0.8</v>
      </c>
      <c r="B156" s="21" t="s">
        <v>84</v>
      </c>
      <c r="C156" s="21" t="s">
        <v>137</v>
      </c>
      <c r="D156" s="21" t="s">
        <v>165</v>
      </c>
      <c r="E156" s="21">
        <v>0.8</v>
      </c>
      <c r="F156" s="22" t="s">
        <v>19</v>
      </c>
      <c r="G156" s="23" t="s">
        <v>199</v>
      </c>
      <c r="H156" s="24">
        <v>30</v>
      </c>
      <c r="I156" s="21">
        <v>26</v>
      </c>
      <c r="J156" s="22" t="s">
        <v>192</v>
      </c>
      <c r="K156" s="24">
        <v>0.8</v>
      </c>
      <c r="L156" s="21"/>
      <c r="M156" s="24">
        <v>13</v>
      </c>
      <c r="O156" s="26"/>
      <c r="P156" s="27">
        <f>IF(I156&gt;=H156,(K156+(I156-H156)*0.006)*(L156+M156),K156*(L156+M156))</f>
        <v>10.4</v>
      </c>
    </row>
    <row r="157" spans="1:16" ht="18.75" customHeight="1">
      <c r="A157" s="4" t="str">
        <f t="shared" si="5"/>
        <v>BK052019周红英1</v>
      </c>
      <c r="B157" s="15" t="s">
        <v>85</v>
      </c>
      <c r="C157" s="15" t="s">
        <v>166</v>
      </c>
      <c r="D157" s="15" t="s">
        <v>18</v>
      </c>
      <c r="E157" s="15">
        <v>2</v>
      </c>
      <c r="F157" s="18" t="s">
        <v>19</v>
      </c>
      <c r="G157" s="17" t="s">
        <v>39</v>
      </c>
      <c r="H157" s="16">
        <v>60</v>
      </c>
      <c r="I157" s="15">
        <v>35</v>
      </c>
      <c r="J157" s="18" t="s">
        <v>191</v>
      </c>
      <c r="K157" s="16">
        <v>1</v>
      </c>
      <c r="L157" s="29">
        <v>32</v>
      </c>
      <c r="P157" s="19">
        <f t="shared" si="4"/>
        <v>32</v>
      </c>
    </row>
    <row r="158" spans="1:16" ht="18.75" customHeight="1">
      <c r="A158" s="4" t="str">
        <f t="shared" si="5"/>
        <v>XF052005李耕1</v>
      </c>
      <c r="B158" s="15" t="s">
        <v>86</v>
      </c>
      <c r="C158" s="15" t="s">
        <v>167</v>
      </c>
      <c r="D158" s="15" t="s">
        <v>18</v>
      </c>
      <c r="E158" s="15">
        <v>2</v>
      </c>
      <c r="F158" s="18" t="s">
        <v>19</v>
      </c>
      <c r="G158" s="17" t="s">
        <v>213</v>
      </c>
      <c r="H158" s="16">
        <v>60</v>
      </c>
      <c r="I158" s="15">
        <v>37</v>
      </c>
      <c r="J158" s="18" t="s">
        <v>191</v>
      </c>
      <c r="K158" s="16">
        <v>1</v>
      </c>
      <c r="L158" s="29">
        <v>32</v>
      </c>
      <c r="P158" s="19">
        <f t="shared" si="4"/>
        <v>32</v>
      </c>
    </row>
    <row r="159" spans="1:16" s="25" customFormat="1" ht="18.75" customHeight="1">
      <c r="A159" s="25" t="str">
        <f t="shared" si="5"/>
        <v>XF052007王建华1</v>
      </c>
      <c r="B159" s="21" t="s">
        <v>87</v>
      </c>
      <c r="C159" s="21" t="s">
        <v>168</v>
      </c>
      <c r="D159" s="21" t="s">
        <v>18</v>
      </c>
      <c r="E159" s="21">
        <v>2</v>
      </c>
      <c r="F159" s="22" t="s">
        <v>19</v>
      </c>
      <c r="G159" s="34" t="s">
        <v>219</v>
      </c>
      <c r="H159" s="24">
        <v>60</v>
      </c>
      <c r="I159" s="21">
        <v>37</v>
      </c>
      <c r="J159" s="22" t="s">
        <v>191</v>
      </c>
      <c r="K159" s="24">
        <v>1</v>
      </c>
      <c r="L159" s="21">
        <v>32</v>
      </c>
      <c r="O159" s="26"/>
      <c r="P159" s="27">
        <f t="shared" si="4"/>
        <v>32</v>
      </c>
    </row>
    <row r="160" spans="1:16" ht="18.75" customHeight="1">
      <c r="A160" s="4" t="str">
        <f t="shared" si="5"/>
        <v>XK007001张永丽1</v>
      </c>
      <c r="B160" s="15" t="s">
        <v>79</v>
      </c>
      <c r="C160" s="15" t="s">
        <v>169</v>
      </c>
      <c r="D160" s="15" t="s">
        <v>18</v>
      </c>
      <c r="E160" s="15">
        <v>2</v>
      </c>
      <c r="F160" s="18" t="s">
        <v>19</v>
      </c>
      <c r="G160" s="17" t="s">
        <v>189</v>
      </c>
      <c r="H160" s="16">
        <v>60</v>
      </c>
      <c r="I160" s="15">
        <v>41</v>
      </c>
      <c r="J160" s="18" t="s">
        <v>191</v>
      </c>
      <c r="K160" s="16">
        <v>1</v>
      </c>
      <c r="L160" s="29">
        <v>32</v>
      </c>
      <c r="P160" s="19">
        <f t="shared" si="4"/>
        <v>32</v>
      </c>
    </row>
    <row r="161" spans="1:16" ht="18.75" customHeight="1">
      <c r="A161" s="4" t="str">
        <f t="shared" si="5"/>
        <v>XK008002李岩1</v>
      </c>
      <c r="B161" s="15" t="s">
        <v>88</v>
      </c>
      <c r="C161" s="15" t="s">
        <v>170</v>
      </c>
      <c r="D161" s="15" t="s">
        <v>18</v>
      </c>
      <c r="E161" s="15">
        <v>2</v>
      </c>
      <c r="F161" s="18" t="s">
        <v>19</v>
      </c>
      <c r="G161" s="17" t="s">
        <v>43</v>
      </c>
      <c r="H161" s="16">
        <v>60</v>
      </c>
      <c r="I161" s="15">
        <v>112</v>
      </c>
      <c r="J161" s="18" t="s">
        <v>191</v>
      </c>
      <c r="K161" s="16">
        <v>1</v>
      </c>
      <c r="L161" s="29">
        <v>32</v>
      </c>
      <c r="P161" s="19">
        <f t="shared" si="4"/>
        <v>41.984</v>
      </c>
    </row>
    <row r="162" spans="1:16" ht="18.75" customHeight="1">
      <c r="A162" s="4" t="str">
        <f t="shared" si="5"/>
        <v>XK052001周红英1</v>
      </c>
      <c r="B162" s="15" t="s">
        <v>89</v>
      </c>
      <c r="C162" s="15" t="s">
        <v>171</v>
      </c>
      <c r="D162" s="15" t="s">
        <v>18</v>
      </c>
      <c r="E162" s="15">
        <v>2</v>
      </c>
      <c r="F162" s="18" t="s">
        <v>19</v>
      </c>
      <c r="G162" s="17" t="s">
        <v>39</v>
      </c>
      <c r="H162" s="16">
        <v>60</v>
      </c>
      <c r="I162" s="15">
        <v>120</v>
      </c>
      <c r="J162" s="18" t="s">
        <v>191</v>
      </c>
      <c r="K162" s="16">
        <v>1</v>
      </c>
      <c r="L162" s="29">
        <v>32</v>
      </c>
      <c r="P162" s="19">
        <f t="shared" si="4"/>
        <v>43.519999999999996</v>
      </c>
    </row>
    <row r="163" spans="1:16" ht="18.75" customHeight="1">
      <c r="A163" s="4" t="str">
        <f t="shared" si="5"/>
        <v>XK052001周红英0.7</v>
      </c>
      <c r="B163" s="15" t="s">
        <v>89</v>
      </c>
      <c r="C163" s="15" t="s">
        <v>171</v>
      </c>
      <c r="D163" s="15" t="s">
        <v>93</v>
      </c>
      <c r="E163" s="15">
        <v>2</v>
      </c>
      <c r="F163" s="18" t="s">
        <v>19</v>
      </c>
      <c r="G163" s="17" t="s">
        <v>39</v>
      </c>
      <c r="H163" s="16">
        <v>60</v>
      </c>
      <c r="I163" s="15">
        <v>88</v>
      </c>
      <c r="J163" s="18" t="s">
        <v>191</v>
      </c>
      <c r="K163" s="16">
        <v>0.7</v>
      </c>
      <c r="L163" s="29">
        <v>32</v>
      </c>
      <c r="P163" s="19">
        <f t="shared" si="4"/>
        <v>27.776</v>
      </c>
    </row>
    <row r="164" spans="1:16" ht="18.75" customHeight="1">
      <c r="A164" s="4" t="str">
        <f t="shared" si="5"/>
        <v>XK052002杨波1</v>
      </c>
      <c r="B164" s="15" t="s">
        <v>90</v>
      </c>
      <c r="C164" s="15" t="s">
        <v>172</v>
      </c>
      <c r="D164" s="15" t="s">
        <v>18</v>
      </c>
      <c r="E164" s="15">
        <v>2</v>
      </c>
      <c r="F164" s="18" t="s">
        <v>19</v>
      </c>
      <c r="G164" s="17" t="s">
        <v>44</v>
      </c>
      <c r="H164" s="16">
        <v>60</v>
      </c>
      <c r="I164" s="15">
        <v>120</v>
      </c>
      <c r="J164" s="18" t="s">
        <v>191</v>
      </c>
      <c r="K164" s="16">
        <v>1</v>
      </c>
      <c r="L164" s="29">
        <v>32</v>
      </c>
      <c r="P164" s="19">
        <f t="shared" si="4"/>
        <v>43.519999999999996</v>
      </c>
    </row>
    <row r="165" spans="1:16" ht="18.75" customHeight="1">
      <c r="A165" s="4" t="str">
        <f t="shared" si="5"/>
        <v>XS006001李增嘉1</v>
      </c>
      <c r="B165" s="15" t="s">
        <v>91</v>
      </c>
      <c r="C165" s="15" t="s">
        <v>173</v>
      </c>
      <c r="D165" s="15" t="s">
        <v>18</v>
      </c>
      <c r="E165" s="15">
        <v>2</v>
      </c>
      <c r="F165" s="18" t="s">
        <v>19</v>
      </c>
      <c r="G165" s="17" t="s">
        <v>22</v>
      </c>
      <c r="H165" s="16">
        <v>60</v>
      </c>
      <c r="I165" s="15">
        <v>99</v>
      </c>
      <c r="J165" s="18" t="s">
        <v>191</v>
      </c>
      <c r="K165" s="16">
        <v>1</v>
      </c>
      <c r="L165" s="29">
        <v>32</v>
      </c>
      <c r="P165" s="19">
        <f t="shared" si="4"/>
        <v>39.488</v>
      </c>
    </row>
    <row r="166" spans="1:18" ht="18.75" customHeight="1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30"/>
      <c r="M166" s="20"/>
      <c r="N166" s="20"/>
      <c r="O166" s="20"/>
      <c r="P166" s="20"/>
      <c r="Q166" s="20"/>
      <c r="R166" s="20"/>
    </row>
    <row r="167" spans="1:18" ht="18.75" customHeight="1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30"/>
      <c r="M167" s="20"/>
      <c r="N167" s="20"/>
      <c r="O167" s="20"/>
      <c r="P167" s="20"/>
      <c r="Q167" s="20"/>
      <c r="R167" s="20"/>
    </row>
    <row r="168" spans="1:18" ht="18.75" customHeight="1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30"/>
      <c r="M168" s="20"/>
      <c r="N168" s="20"/>
      <c r="O168" s="20"/>
      <c r="P168" s="20"/>
      <c r="Q168" s="20"/>
      <c r="R168" s="20"/>
    </row>
    <row r="169" spans="1:18" ht="18.75" customHeight="1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30"/>
      <c r="M169" s="20"/>
      <c r="N169" s="20"/>
      <c r="O169" s="20"/>
      <c r="P169" s="20"/>
      <c r="Q169" s="20"/>
      <c r="R169" s="20"/>
    </row>
    <row r="170" spans="1:18" ht="18.75" customHeight="1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30"/>
      <c r="M170" s="20"/>
      <c r="N170" s="20"/>
      <c r="O170" s="20"/>
      <c r="P170" s="20"/>
      <c r="Q170" s="20"/>
      <c r="R170" s="20"/>
    </row>
    <row r="171" spans="1:18" ht="18.75" customHeight="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30"/>
      <c r="M171" s="20"/>
      <c r="N171" s="20"/>
      <c r="O171" s="20"/>
      <c r="P171" s="20"/>
      <c r="Q171" s="20"/>
      <c r="R171" s="20"/>
    </row>
    <row r="172" spans="1:18" ht="18.75" customHeigh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30"/>
      <c r="M172" s="20"/>
      <c r="N172" s="20"/>
      <c r="O172" s="20"/>
      <c r="P172" s="20"/>
      <c r="Q172" s="20"/>
      <c r="R172" s="20"/>
    </row>
    <row r="173" spans="1:18" ht="18.75" customHeight="1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30"/>
      <c r="M173" s="20"/>
      <c r="N173" s="20"/>
      <c r="O173" s="20"/>
      <c r="P173" s="20"/>
      <c r="Q173" s="20"/>
      <c r="R173" s="20"/>
    </row>
    <row r="174" spans="1:18" ht="18.75" customHeight="1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30"/>
      <c r="M174" s="20"/>
      <c r="N174" s="20"/>
      <c r="O174" s="20"/>
      <c r="P174" s="20"/>
      <c r="Q174" s="20"/>
      <c r="R174" s="20"/>
    </row>
    <row r="175" spans="1:18" ht="18.75" customHeight="1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30"/>
      <c r="M175" s="20"/>
      <c r="N175" s="20"/>
      <c r="O175" s="20"/>
      <c r="P175" s="20"/>
      <c r="Q175" s="20"/>
      <c r="R175" s="20"/>
    </row>
    <row r="176" spans="1:18" ht="18.75" customHeight="1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30"/>
      <c r="M176" s="20"/>
      <c r="N176" s="20"/>
      <c r="O176" s="20"/>
      <c r="P176" s="20"/>
      <c r="Q176" s="20"/>
      <c r="R176" s="20"/>
    </row>
    <row r="177" spans="1:18" ht="18.75" customHeight="1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30"/>
      <c r="M177" s="20"/>
      <c r="N177" s="20"/>
      <c r="O177" s="20"/>
      <c r="P177" s="20"/>
      <c r="Q177" s="20"/>
      <c r="R177" s="20"/>
    </row>
    <row r="178" spans="1:18" ht="18.75" customHeight="1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30"/>
      <c r="M178" s="20"/>
      <c r="N178" s="20"/>
      <c r="O178" s="20"/>
      <c r="P178" s="20"/>
      <c r="Q178" s="20"/>
      <c r="R178" s="20"/>
    </row>
    <row r="179" spans="1:18" ht="18.75" customHeight="1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30"/>
      <c r="M179" s="20"/>
      <c r="N179" s="20"/>
      <c r="O179" s="20"/>
      <c r="P179" s="20"/>
      <c r="Q179" s="20"/>
      <c r="R179" s="20"/>
    </row>
    <row r="180" spans="1:18" ht="18.75" customHeight="1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30"/>
      <c r="M180" s="20"/>
      <c r="N180" s="20"/>
      <c r="O180" s="20"/>
      <c r="P180" s="20"/>
      <c r="Q180" s="20"/>
      <c r="R180" s="20"/>
    </row>
    <row r="181" spans="1:18" ht="18.75" customHeight="1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30"/>
      <c r="M181" s="20"/>
      <c r="N181" s="20"/>
      <c r="O181" s="20"/>
      <c r="P181" s="20"/>
      <c r="Q181" s="20"/>
      <c r="R181" s="20"/>
    </row>
    <row r="182" spans="1:18" ht="18.75" customHeight="1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30"/>
      <c r="M182" s="20"/>
      <c r="N182" s="20"/>
      <c r="O182" s="20"/>
      <c r="P182" s="20"/>
      <c r="Q182" s="20"/>
      <c r="R182" s="20"/>
    </row>
    <row r="183" spans="1:18" ht="18.75" customHeight="1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30"/>
      <c r="M183" s="20"/>
      <c r="N183" s="20"/>
      <c r="O183" s="20"/>
      <c r="P183" s="20"/>
      <c r="Q183" s="20"/>
      <c r="R183" s="20"/>
    </row>
    <row r="184" spans="1:18" ht="18.75" customHeight="1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30"/>
      <c r="M184" s="20"/>
      <c r="N184" s="20"/>
      <c r="O184" s="20"/>
      <c r="P184" s="20"/>
      <c r="Q184" s="20"/>
      <c r="R184" s="20"/>
    </row>
    <row r="185" spans="1:18" ht="18.75" customHeight="1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30"/>
      <c r="M185" s="20"/>
      <c r="N185" s="20"/>
      <c r="O185" s="20"/>
      <c r="P185" s="20"/>
      <c r="Q185" s="20"/>
      <c r="R185" s="20"/>
    </row>
    <row r="186" spans="1:18" ht="18.7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30"/>
      <c r="M186" s="20"/>
      <c r="N186" s="20"/>
      <c r="O186" s="20"/>
      <c r="P186" s="20"/>
      <c r="Q186" s="20"/>
      <c r="R186" s="20"/>
    </row>
    <row r="187" spans="1:18" ht="18.7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30"/>
      <c r="M187" s="20"/>
      <c r="N187" s="20"/>
      <c r="O187" s="20"/>
      <c r="P187" s="20"/>
      <c r="Q187" s="20"/>
      <c r="R187" s="20"/>
    </row>
    <row r="188" spans="1:18" ht="18.7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30"/>
      <c r="M188" s="20"/>
      <c r="N188" s="20"/>
      <c r="O188" s="20"/>
      <c r="P188" s="20"/>
      <c r="Q188" s="20"/>
      <c r="R188" s="20"/>
    </row>
    <row r="189" spans="1:18" ht="18.7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30"/>
      <c r="M189" s="20"/>
      <c r="N189" s="20"/>
      <c r="O189" s="20"/>
      <c r="P189" s="20"/>
      <c r="Q189" s="20"/>
      <c r="R189" s="20"/>
    </row>
    <row r="190" spans="1:18" ht="18.7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30"/>
      <c r="M190" s="20"/>
      <c r="N190" s="20"/>
      <c r="O190" s="20"/>
      <c r="P190" s="20"/>
      <c r="Q190" s="20"/>
      <c r="R190" s="20"/>
    </row>
    <row r="191" spans="1:18" ht="18.75" customHeight="1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30"/>
      <c r="M191" s="20"/>
      <c r="N191" s="20"/>
      <c r="O191" s="20"/>
      <c r="P191" s="20"/>
      <c r="Q191" s="20"/>
      <c r="R191" s="20"/>
    </row>
    <row r="192" spans="1:18" ht="18.75" customHeight="1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30"/>
      <c r="M192" s="20"/>
      <c r="N192" s="20"/>
      <c r="O192" s="20"/>
      <c r="P192" s="20"/>
      <c r="Q192" s="20"/>
      <c r="R192" s="20"/>
    </row>
    <row r="193" spans="1:18" ht="18.75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30"/>
      <c r="M193" s="20"/>
      <c r="N193" s="20"/>
      <c r="O193" s="20"/>
      <c r="P193" s="20"/>
      <c r="Q193" s="20"/>
      <c r="R193" s="20"/>
    </row>
    <row r="194" spans="1:18" ht="18.7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30"/>
      <c r="M194" s="20"/>
      <c r="N194" s="20"/>
      <c r="O194" s="20"/>
      <c r="P194" s="20"/>
      <c r="Q194" s="20"/>
      <c r="R194" s="20"/>
    </row>
    <row r="195" spans="1:18" ht="18.75" customHeight="1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30"/>
      <c r="M195" s="20"/>
      <c r="N195" s="20"/>
      <c r="O195" s="20"/>
      <c r="P195" s="20"/>
      <c r="Q195" s="20"/>
      <c r="R195" s="20"/>
    </row>
    <row r="196" spans="1:18" ht="18.75" customHeight="1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30"/>
      <c r="M196" s="20"/>
      <c r="N196" s="20"/>
      <c r="O196" s="20"/>
      <c r="P196" s="20"/>
      <c r="Q196" s="20"/>
      <c r="R196" s="20"/>
    </row>
    <row r="197" spans="1:18" ht="18.75" customHeight="1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30"/>
      <c r="M197" s="20"/>
      <c r="N197" s="20"/>
      <c r="O197" s="20"/>
      <c r="P197" s="20"/>
      <c r="Q197" s="20"/>
      <c r="R197" s="20"/>
    </row>
    <row r="198" spans="1:18" ht="18.75" customHeight="1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30"/>
      <c r="M198" s="20"/>
      <c r="N198" s="20"/>
      <c r="O198" s="20"/>
      <c r="P198" s="20"/>
      <c r="Q198" s="20"/>
      <c r="R198" s="20"/>
    </row>
    <row r="199" spans="1:18" ht="18.75" customHeight="1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30"/>
      <c r="M199" s="20"/>
      <c r="N199" s="20"/>
      <c r="O199" s="20"/>
      <c r="P199" s="20"/>
      <c r="Q199" s="20"/>
      <c r="R199" s="20"/>
    </row>
    <row r="200" spans="1:18" ht="18.75" customHeight="1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30"/>
      <c r="M200" s="20"/>
      <c r="N200" s="20"/>
      <c r="O200" s="20"/>
      <c r="P200" s="20"/>
      <c r="Q200" s="20"/>
      <c r="R200" s="20"/>
    </row>
    <row r="201" spans="1:18" ht="18.75" customHeight="1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30"/>
      <c r="M201" s="20"/>
      <c r="N201" s="20"/>
      <c r="O201" s="20"/>
      <c r="P201" s="20"/>
      <c r="Q201" s="20"/>
      <c r="R201" s="20"/>
    </row>
    <row r="202" spans="1:18" ht="18.75" customHeight="1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30"/>
      <c r="M202" s="20"/>
      <c r="N202" s="20"/>
      <c r="O202" s="20"/>
      <c r="P202" s="20"/>
      <c r="Q202" s="20"/>
      <c r="R202" s="20"/>
    </row>
    <row r="203" spans="1:18" ht="18.75" customHeight="1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30"/>
      <c r="M203" s="20"/>
      <c r="N203" s="20"/>
      <c r="O203" s="20"/>
      <c r="P203" s="20"/>
      <c r="Q203" s="20"/>
      <c r="R203" s="20"/>
    </row>
    <row r="204" spans="1:18" ht="18.75" customHeight="1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30"/>
      <c r="M204" s="20"/>
      <c r="N204" s="20"/>
      <c r="O204" s="20"/>
      <c r="P204" s="20"/>
      <c r="Q204" s="20"/>
      <c r="R204" s="20"/>
    </row>
    <row r="205" spans="1:18" ht="18.75" customHeight="1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30"/>
      <c r="M205" s="20"/>
      <c r="N205" s="20"/>
      <c r="O205" s="20"/>
      <c r="P205" s="20"/>
      <c r="Q205" s="20"/>
      <c r="R205" s="20"/>
    </row>
    <row r="206" spans="1:18" ht="18.75" customHeight="1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30"/>
      <c r="M206" s="20"/>
      <c r="N206" s="20"/>
      <c r="O206" s="20"/>
      <c r="P206" s="20"/>
      <c r="Q206" s="20"/>
      <c r="R206" s="20"/>
    </row>
    <row r="207" spans="1:18" ht="18.75" customHeigh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30"/>
      <c r="M207" s="20"/>
      <c r="N207" s="20"/>
      <c r="O207" s="20"/>
      <c r="P207" s="20"/>
      <c r="Q207" s="20"/>
      <c r="R207" s="20"/>
    </row>
    <row r="208" spans="1:18" ht="18.75" customHeight="1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30"/>
      <c r="M208" s="20"/>
      <c r="N208" s="20"/>
      <c r="O208" s="20"/>
      <c r="P208" s="20"/>
      <c r="Q208" s="20"/>
      <c r="R208" s="20"/>
    </row>
    <row r="209" spans="1:18" ht="18.75" customHeight="1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30"/>
      <c r="M209" s="20"/>
      <c r="N209" s="20"/>
      <c r="O209" s="20"/>
      <c r="P209" s="20"/>
      <c r="Q209" s="20"/>
      <c r="R209" s="20"/>
    </row>
    <row r="210" spans="1:18" ht="18.75" customHeight="1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30"/>
      <c r="M210" s="20"/>
      <c r="N210" s="20"/>
      <c r="O210" s="20"/>
      <c r="P210" s="20"/>
      <c r="Q210" s="20"/>
      <c r="R210" s="20"/>
    </row>
    <row r="211" spans="1:18" ht="18.75" customHeight="1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30"/>
      <c r="M211" s="20"/>
      <c r="N211" s="20"/>
      <c r="O211" s="20"/>
      <c r="P211" s="20"/>
      <c r="Q211" s="20"/>
      <c r="R211" s="20"/>
    </row>
    <row r="212" spans="1:18" ht="18.75" customHeight="1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30"/>
      <c r="M212" s="20"/>
      <c r="N212" s="20"/>
      <c r="O212" s="20"/>
      <c r="P212" s="20"/>
      <c r="Q212" s="20"/>
      <c r="R212" s="20"/>
    </row>
    <row r="213" spans="1:18" ht="18.75" customHeight="1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30"/>
      <c r="M213" s="20"/>
      <c r="N213" s="20"/>
      <c r="O213" s="20"/>
      <c r="P213" s="20"/>
      <c r="Q213" s="20"/>
      <c r="R213" s="20"/>
    </row>
    <row r="214" spans="1:18" ht="18.75" customHeight="1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30"/>
      <c r="M214" s="20"/>
      <c r="N214" s="20"/>
      <c r="O214" s="20"/>
      <c r="P214" s="20"/>
      <c r="Q214" s="20"/>
      <c r="R214" s="20"/>
    </row>
    <row r="215" spans="1:18" ht="18.75" customHeight="1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30"/>
      <c r="M215" s="20"/>
      <c r="N215" s="20"/>
      <c r="O215" s="20"/>
      <c r="P215" s="20"/>
      <c r="Q215" s="20"/>
      <c r="R215" s="20"/>
    </row>
    <row r="216" spans="1:18" ht="18.75" customHeight="1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30"/>
      <c r="M216" s="20"/>
      <c r="N216" s="20"/>
      <c r="O216" s="20"/>
      <c r="P216" s="20"/>
      <c r="Q216" s="20"/>
      <c r="R216" s="20"/>
    </row>
    <row r="217" spans="1:18" ht="18.75" customHeight="1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30"/>
      <c r="M217" s="20"/>
      <c r="N217" s="20"/>
      <c r="O217" s="20"/>
      <c r="P217" s="20"/>
      <c r="Q217" s="20"/>
      <c r="R217" s="20"/>
    </row>
    <row r="218" spans="1:18" ht="18.75" customHeight="1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30"/>
      <c r="M218" s="20"/>
      <c r="N218" s="20"/>
      <c r="O218" s="20"/>
      <c r="P218" s="20"/>
      <c r="Q218" s="20"/>
      <c r="R218" s="20"/>
    </row>
    <row r="219" spans="1:18" ht="18.75" customHeight="1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30"/>
      <c r="M219" s="20"/>
      <c r="N219" s="20"/>
      <c r="O219" s="20"/>
      <c r="P219" s="20"/>
      <c r="Q219" s="20"/>
      <c r="R219" s="20"/>
    </row>
  </sheetData>
  <sheetProtection/>
  <conditionalFormatting sqref="A220:A65536 A1:A165">
    <cfRule type="duplicateValues" priority="1" dxfId="1" stopIfTrue="1">
      <formula>AND(COUNTIF($A$220:$A$65536,A1)+COUNTIF($A$1:$A$165,A1)&gt;1,NOT(ISBLANK(A1)))</formula>
    </cfRule>
  </conditionalFormatting>
  <printOptions horizontalCentered="1"/>
  <pageMargins left="0.7480314960629921" right="0.7480314960629921" top="0.984251968503937" bottom="1.1023622047244095" header="0.5118110236220472" footer="0.5118110236220472"/>
  <pageSetup horizontalDpi="600" verticalDpi="600" orientation="landscape" paperSize="9" r:id="rId1"/>
  <headerFooter alignWithMargins="0">
    <oddHeader>&amp;L&amp;16附表&amp;"Times New Roman,常规"1&amp;C&amp;"黑体,常规"&amp;16&amp;U                &amp;U学年第&amp;U    &amp;U学期教师课堂教学工作量统计表&amp;R
</oddHeader>
    <oddFooter>&amp;L说明：层次分为本科、专科；基数标准分为&amp;"Times New Roman,常规"15.30.60.90&amp;"宋体,常规"；课程属性分为理论和实验；
制表人（签字）：&amp;"Times New Roman,常规"                                                   &amp;"宋体,常规"院长（签字）：&amp;"Times New Roman,常规"                                &amp;"宋体,常规"学院（章）&amp;R共&amp;N页，第&amp;P页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tabSelected="1" zoomScalePageLayoutView="0" workbookViewId="0" topLeftCell="A4">
      <selection activeCell="L32" sqref="L32"/>
    </sheetView>
  </sheetViews>
  <sheetFormatPr defaultColWidth="9.140625" defaultRowHeight="12"/>
  <cols>
    <col min="1" max="1" width="23.140625" style="0" customWidth="1"/>
    <col min="2" max="2" width="22.57421875" style="0" customWidth="1"/>
  </cols>
  <sheetData>
    <row r="1" spans="1:2" ht="12">
      <c r="A1" s="8" t="s">
        <v>47</v>
      </c>
      <c r="B1" s="11"/>
    </row>
    <row r="2" spans="1:2" ht="12">
      <c r="A2" s="8" t="s">
        <v>40</v>
      </c>
      <c r="B2" s="11" t="s">
        <v>48</v>
      </c>
    </row>
    <row r="3" spans="1:2" ht="12">
      <c r="A3" s="7" t="s">
        <v>183</v>
      </c>
      <c r="B3" s="12">
        <v>48.648</v>
      </c>
    </row>
    <row r="4" spans="1:2" ht="12">
      <c r="A4" s="9" t="s">
        <v>181</v>
      </c>
      <c r="B4" s="13">
        <v>42.296</v>
      </c>
    </row>
    <row r="5" spans="1:2" ht="12">
      <c r="A5" s="9" t="s">
        <v>229</v>
      </c>
      <c r="B5" s="13">
        <v>7.007999999999999</v>
      </c>
    </row>
    <row r="6" spans="1:2" ht="12">
      <c r="A6" s="9" t="s">
        <v>230</v>
      </c>
      <c r="B6" s="13">
        <v>10.4</v>
      </c>
    </row>
    <row r="7" spans="1:2" ht="12">
      <c r="A7" s="9" t="s">
        <v>26</v>
      </c>
      <c r="B7" s="13">
        <v>87.6</v>
      </c>
    </row>
    <row r="8" spans="1:2" ht="12">
      <c r="A8" s="9" t="s">
        <v>231</v>
      </c>
      <c r="B8" s="13">
        <v>87.6064</v>
      </c>
    </row>
    <row r="9" spans="1:2" ht="12">
      <c r="A9" s="9" t="s">
        <v>180</v>
      </c>
      <c r="B9" s="13">
        <v>14.4</v>
      </c>
    </row>
    <row r="10" spans="1:2" ht="12">
      <c r="A10" s="9" t="s">
        <v>24</v>
      </c>
      <c r="B10" s="13">
        <v>35.04</v>
      </c>
    </row>
    <row r="11" spans="1:2" ht="12">
      <c r="A11" s="9" t="s">
        <v>29</v>
      </c>
      <c r="B11" s="13">
        <v>76.248</v>
      </c>
    </row>
    <row r="12" spans="1:2" ht="12">
      <c r="A12" s="9" t="s">
        <v>31</v>
      </c>
      <c r="B12" s="13">
        <v>180.31199999999998</v>
      </c>
    </row>
    <row r="13" spans="1:2" ht="12">
      <c r="A13" s="9" t="s">
        <v>212</v>
      </c>
      <c r="B13" s="13">
        <v>77.86800000000002</v>
      </c>
    </row>
    <row r="14" spans="1:2" ht="12">
      <c r="A14" s="9" t="s">
        <v>45</v>
      </c>
      <c r="B14" s="13">
        <v>34.304</v>
      </c>
    </row>
    <row r="15" spans="1:2" ht="12">
      <c r="A15" s="9" t="s">
        <v>175</v>
      </c>
      <c r="B15" s="13">
        <v>47.040000000000006</v>
      </c>
    </row>
    <row r="16" spans="1:2" ht="12">
      <c r="A16" s="9" t="s">
        <v>190</v>
      </c>
      <c r="B16" s="13">
        <v>89.1856</v>
      </c>
    </row>
    <row r="17" spans="1:2" ht="12">
      <c r="A17" s="9" t="s">
        <v>213</v>
      </c>
      <c r="B17" s="13">
        <v>32</v>
      </c>
    </row>
    <row r="18" spans="1:2" ht="12">
      <c r="A18" s="9" t="s">
        <v>42</v>
      </c>
      <c r="B18" s="13">
        <v>80.604</v>
      </c>
    </row>
    <row r="19" spans="1:2" ht="12">
      <c r="A19" s="9" t="s">
        <v>32</v>
      </c>
      <c r="B19" s="13">
        <v>80.4</v>
      </c>
    </row>
    <row r="20" spans="1:2" ht="12">
      <c r="A20" s="9" t="s">
        <v>177</v>
      </c>
      <c r="B20" s="13">
        <v>72.79599999999999</v>
      </c>
    </row>
    <row r="21" spans="1:2" ht="12">
      <c r="A21" s="9" t="s">
        <v>187</v>
      </c>
      <c r="B21" s="13">
        <v>60.522000000000006</v>
      </c>
    </row>
    <row r="22" spans="1:2" ht="12">
      <c r="A22" s="9" t="s">
        <v>33</v>
      </c>
      <c r="B22" s="13">
        <v>161.472</v>
      </c>
    </row>
    <row r="23" spans="1:2" ht="12">
      <c r="A23" s="9" t="s">
        <v>43</v>
      </c>
      <c r="B23" s="13">
        <v>41.984</v>
      </c>
    </row>
    <row r="24" spans="1:2" ht="12">
      <c r="A24" s="9" t="s">
        <v>209</v>
      </c>
      <c r="B24" s="13">
        <v>27</v>
      </c>
    </row>
    <row r="25" spans="1:2" ht="12">
      <c r="A25" s="9" t="s">
        <v>22</v>
      </c>
      <c r="B25" s="13">
        <v>86.918</v>
      </c>
    </row>
    <row r="26" spans="1:2" ht="12">
      <c r="A26" s="9" t="s">
        <v>232</v>
      </c>
      <c r="B26" s="13">
        <v>48.736000000000004</v>
      </c>
    </row>
    <row r="27" spans="1:2" ht="12">
      <c r="A27" s="9" t="s">
        <v>34</v>
      </c>
      <c r="B27" s="13">
        <v>161.76</v>
      </c>
    </row>
    <row r="28" spans="1:2" ht="12">
      <c r="A28" s="9" t="s">
        <v>211</v>
      </c>
      <c r="B28" s="13">
        <v>11.62</v>
      </c>
    </row>
    <row r="29" spans="1:2" ht="12">
      <c r="A29" s="9" t="s">
        <v>38</v>
      </c>
      <c r="B29" s="13">
        <v>169.344</v>
      </c>
    </row>
    <row r="30" spans="1:2" ht="12">
      <c r="A30" s="9" t="s">
        <v>174</v>
      </c>
      <c r="B30" s="13">
        <v>27.216</v>
      </c>
    </row>
    <row r="31" spans="1:2" ht="12">
      <c r="A31" s="9" t="s">
        <v>41</v>
      </c>
      <c r="B31" s="13">
        <v>132.38</v>
      </c>
    </row>
    <row r="32" spans="1:2" ht="12">
      <c r="A32" s="9" t="s">
        <v>179</v>
      </c>
      <c r="B32" s="13">
        <v>14.4</v>
      </c>
    </row>
    <row r="33" spans="1:2" ht="12">
      <c r="A33" s="9" t="s">
        <v>23</v>
      </c>
      <c r="B33" s="13">
        <v>45.54</v>
      </c>
    </row>
    <row r="34" spans="1:2" ht="12">
      <c r="A34" s="9" t="s">
        <v>30</v>
      </c>
      <c r="B34" s="13">
        <v>185.352</v>
      </c>
    </row>
    <row r="35" spans="1:2" ht="12">
      <c r="A35" s="9" t="s">
        <v>233</v>
      </c>
      <c r="B35" s="13">
        <v>2</v>
      </c>
    </row>
    <row r="36" spans="1:2" ht="12">
      <c r="A36" s="9" t="s">
        <v>210</v>
      </c>
      <c r="B36" s="13">
        <v>14.4</v>
      </c>
    </row>
    <row r="37" spans="1:2" ht="12">
      <c r="A37" s="9" t="s">
        <v>186</v>
      </c>
      <c r="B37" s="13">
        <v>83.04</v>
      </c>
    </row>
    <row r="38" spans="1:2" ht="12">
      <c r="A38" s="9" t="s">
        <v>178</v>
      </c>
      <c r="B38" s="13">
        <v>17.296</v>
      </c>
    </row>
    <row r="39" spans="1:2" ht="12">
      <c r="A39" s="9" t="s">
        <v>184</v>
      </c>
      <c r="B39" s="13">
        <v>59.832</v>
      </c>
    </row>
    <row r="40" spans="1:2" ht="12">
      <c r="A40" s="9" t="s">
        <v>176</v>
      </c>
      <c r="B40" s="13">
        <v>27.944</v>
      </c>
    </row>
    <row r="41" spans="1:2" ht="12">
      <c r="A41" s="9" t="s">
        <v>234</v>
      </c>
      <c r="B41" s="13">
        <v>16.288</v>
      </c>
    </row>
    <row r="42" spans="1:2" ht="12">
      <c r="A42" s="9" t="s">
        <v>37</v>
      </c>
      <c r="B42" s="13">
        <v>161.65200000000002</v>
      </c>
    </row>
    <row r="43" spans="1:2" ht="12">
      <c r="A43" s="9" t="s">
        <v>188</v>
      </c>
      <c r="B43" s="13">
        <v>68</v>
      </c>
    </row>
    <row r="44" spans="1:2" ht="12">
      <c r="A44" s="9" t="s">
        <v>235</v>
      </c>
      <c r="B44" s="13">
        <v>16.268</v>
      </c>
    </row>
    <row r="45" spans="1:2" ht="12">
      <c r="A45" s="9" t="s">
        <v>25</v>
      </c>
      <c r="B45" s="13">
        <v>80.592</v>
      </c>
    </row>
    <row r="46" spans="1:2" ht="12">
      <c r="A46" s="9" t="s">
        <v>35</v>
      </c>
      <c r="B46" s="13">
        <v>169.73999999999998</v>
      </c>
    </row>
    <row r="47" spans="1:2" ht="12">
      <c r="A47" s="9" t="s">
        <v>236</v>
      </c>
      <c r="B47" s="13">
        <v>10.4</v>
      </c>
    </row>
    <row r="48" spans="1:2" ht="12">
      <c r="A48" s="9" t="s">
        <v>44</v>
      </c>
      <c r="B48" s="13">
        <v>79.52</v>
      </c>
    </row>
    <row r="49" spans="1:2" ht="12">
      <c r="A49" s="9" t="s">
        <v>237</v>
      </c>
      <c r="B49" s="13">
        <v>20.915999999999997</v>
      </c>
    </row>
    <row r="50" spans="1:2" ht="12">
      <c r="A50" s="9" t="s">
        <v>27</v>
      </c>
      <c r="B50" s="13">
        <v>52.559999999999995</v>
      </c>
    </row>
    <row r="51" spans="1:2" ht="12">
      <c r="A51" s="9" t="s">
        <v>185</v>
      </c>
      <c r="B51" s="13">
        <v>135.45600000000002</v>
      </c>
    </row>
    <row r="52" spans="1:2" ht="12">
      <c r="A52" s="9" t="s">
        <v>208</v>
      </c>
      <c r="B52" s="13">
        <v>39.32</v>
      </c>
    </row>
    <row r="53" spans="1:2" ht="12">
      <c r="A53" s="9" t="s">
        <v>36</v>
      </c>
      <c r="B53" s="13">
        <v>166.416</v>
      </c>
    </row>
    <row r="54" spans="1:2" ht="12">
      <c r="A54" s="9" t="s">
        <v>189</v>
      </c>
      <c r="B54" s="13">
        <v>90.368</v>
      </c>
    </row>
    <row r="55" spans="1:2" ht="12">
      <c r="A55" s="9" t="s">
        <v>182</v>
      </c>
      <c r="B55" s="13">
        <v>77.052</v>
      </c>
    </row>
    <row r="56" spans="1:2" ht="12">
      <c r="A56" s="9" t="s">
        <v>238</v>
      </c>
      <c r="B56" s="13">
        <v>10.4</v>
      </c>
    </row>
    <row r="57" spans="1:2" ht="12">
      <c r="A57" s="9" t="s">
        <v>39</v>
      </c>
      <c r="B57" s="13">
        <v>103.29599999999999</v>
      </c>
    </row>
    <row r="58" spans="1:2" ht="12">
      <c r="A58" s="9" t="s">
        <v>28</v>
      </c>
      <c r="B58" s="13">
        <v>86.832</v>
      </c>
    </row>
    <row r="59" spans="1:2" ht="12">
      <c r="A59" s="10" t="s">
        <v>46</v>
      </c>
      <c r="B59" s="14">
        <v>3867.588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dbc</cp:lastModifiedBy>
  <cp:lastPrinted>2013-07-01T08:19:04Z</cp:lastPrinted>
  <dcterms:created xsi:type="dcterms:W3CDTF">2013-06-27T03:33:18Z</dcterms:created>
  <dcterms:modified xsi:type="dcterms:W3CDTF">2016-06-29T22:45:18Z</dcterms:modified>
  <cp:category/>
  <cp:version/>
  <cp:contentType/>
  <cp:contentStatus/>
</cp:coreProperties>
</file>